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9" activeTab="0"/>
  </bookViews>
  <sheets>
    <sheet name="BTST" sheetId="1" r:id="rId1"/>
    <sheet name="Lot Size" sheetId="2" r:id="rId2"/>
  </sheets>
  <definedNames/>
  <calcPr fullCalcOnLoad="1"/>
</workbook>
</file>

<file path=xl/sharedStrings.xml><?xml version="1.0" encoding="utf-8"?>
<sst xmlns="http://schemas.openxmlformats.org/spreadsheetml/2006/main" count="1770" uniqueCount="742">
  <si>
    <t>DATE</t>
  </si>
  <si>
    <t>SCRIP</t>
  </si>
  <si>
    <t>QTY*</t>
  </si>
  <si>
    <t>RECO</t>
  </si>
  <si>
    <t>RATE</t>
  </si>
  <si>
    <t>PROFIT/ LOSS</t>
  </si>
  <si>
    <t>T1</t>
  </si>
  <si>
    <t>T2</t>
  </si>
  <si>
    <t>T3</t>
  </si>
  <si>
    <t>LONG</t>
  </si>
  <si>
    <t>HINDPETRO FUTURE</t>
  </si>
  <si>
    <t>SUNTV FUTURE</t>
  </si>
  <si>
    <t>SHORT</t>
  </si>
  <si>
    <t>BPCL FUTURE</t>
  </si>
  <si>
    <t>LT FUTURE</t>
  </si>
  <si>
    <t>FEDERALBNK FUTURE</t>
  </si>
  <si>
    <t>ALBK FUTURE</t>
  </si>
  <si>
    <t>ARVIND FUTURE</t>
  </si>
  <si>
    <t>27/08/15</t>
  </si>
  <si>
    <t>HDIL FUTURE</t>
  </si>
  <si>
    <t>26/08/15</t>
  </si>
  <si>
    <t>UPL FUTURE</t>
  </si>
  <si>
    <t>DISHTV FUTURE</t>
  </si>
  <si>
    <t>25/08/15</t>
  </si>
  <si>
    <t>COALINDIA FUTURE</t>
  </si>
  <si>
    <t>24/08/15</t>
  </si>
  <si>
    <t>CEATLTD FUTURE</t>
  </si>
  <si>
    <t>ULTRACEMCO FUTURE</t>
  </si>
  <si>
    <t>BATAINDIA FUTURE</t>
  </si>
  <si>
    <t>21/08/15</t>
  </si>
  <si>
    <t>GODREJIND FUTURE</t>
  </si>
  <si>
    <t>20/08/15</t>
  </si>
  <si>
    <t>DIVISLAB FUTURE</t>
  </si>
  <si>
    <t>19/08/15</t>
  </si>
  <si>
    <t>SRF FUTURE</t>
  </si>
  <si>
    <t>TECHM FUTURE</t>
  </si>
  <si>
    <t>17/08/15</t>
  </si>
  <si>
    <t>DHFL FUTURE</t>
  </si>
  <si>
    <t>14/08/15</t>
  </si>
  <si>
    <t>AUROPHARMA FUTURE</t>
  </si>
  <si>
    <t>ASIANPAINTS FUTURE</t>
  </si>
  <si>
    <t>UNIONBANK FUTURE</t>
  </si>
  <si>
    <t>GLENMARK FUTURE</t>
  </si>
  <si>
    <t>APOLLOTYRE FUTURE</t>
  </si>
  <si>
    <t>INFY FUTURE</t>
  </si>
  <si>
    <t>VOLTAS FUTURE</t>
  </si>
  <si>
    <t>MINDTREE FUTURE</t>
  </si>
  <si>
    <t>BHARATFORG FUTURE</t>
  </si>
  <si>
    <t>HINDZINC FUTURE</t>
  </si>
  <si>
    <t>TATA MOTOR DVR FUTURE</t>
  </si>
  <si>
    <t>CROMPGREAV FUTURE</t>
  </si>
  <si>
    <t>APOLLOHOSP FUTURE</t>
  </si>
  <si>
    <t>JSWENERGY FUTURE</t>
  </si>
  <si>
    <t>ORIENTAL BANK FUTURE</t>
  </si>
  <si>
    <t>ADANIPORTS FUTURE</t>
  </si>
  <si>
    <t>HAVELLS FUTURE</t>
  </si>
  <si>
    <t>HEROMOTOCO FUTURE</t>
  </si>
  <si>
    <t>M&amp;M  FUTURE</t>
  </si>
  <si>
    <t>LUPIN FUTURE</t>
  </si>
  <si>
    <t>AJANTPHARM FUTURE</t>
  </si>
  <si>
    <t>WIPRO FUTURE</t>
  </si>
  <si>
    <t>HINDUNILVR FUTURE</t>
  </si>
  <si>
    <t>BANKINDIA FUTURE</t>
  </si>
  <si>
    <t>DABUR FUTURE</t>
  </si>
  <si>
    <t>IOC FUTURE</t>
  </si>
  <si>
    <t>EXIDEIND FUTURE</t>
  </si>
  <si>
    <t>TVSMOTOR FUTURE</t>
  </si>
  <si>
    <t>VEDL FUTURE</t>
  </si>
  <si>
    <t>COLPAL FUTURE</t>
  </si>
  <si>
    <t>ENGINERSIN FUTURE</t>
  </si>
  <si>
    <t>CAIRN FUTURE</t>
  </si>
  <si>
    <t>DLF FUTURE</t>
  </si>
  <si>
    <t>ADANIPORT FUTURE</t>
  </si>
  <si>
    <t>KOTAKBANK FUTURE</t>
  </si>
  <si>
    <t>ANDHRABANK FUTURE</t>
  </si>
  <si>
    <t>PNB FUTURE</t>
  </si>
  <si>
    <t>BRITANNIA FUTURE</t>
  </si>
  <si>
    <t>IDEA FUTURE</t>
  </si>
  <si>
    <t>CIPLA FUTURE</t>
  </si>
  <si>
    <t>IGL FUTURE</t>
  </si>
  <si>
    <t>POWERGRID FUTURE</t>
  </si>
  <si>
    <t>UBL FUTURE</t>
  </si>
  <si>
    <t>ACC FUTURE</t>
  </si>
  <si>
    <t>ONGC FUTURE</t>
  </si>
  <si>
    <t>ZEEL FUTURE</t>
  </si>
  <si>
    <t>HCLTECH FUTURE</t>
  </si>
  <si>
    <t>ENGINEERIN FUTURE</t>
  </si>
  <si>
    <t>MARUTI FUTURE</t>
  </si>
  <si>
    <t>IRB FUTURE</t>
  </si>
  <si>
    <t>LICHSGFIN FUTURE</t>
  </si>
  <si>
    <t>AMBUJACEM FUTURE</t>
  </si>
  <si>
    <t>FEDERAL BANK FUTURE</t>
  </si>
  <si>
    <t>ICICIBANK FUTURE</t>
  </si>
  <si>
    <t>AXISBANK FUTURE</t>
  </si>
  <si>
    <t>NTPC FUTURE</t>
  </si>
  <si>
    <t>PTC FUTURE</t>
  </si>
  <si>
    <t>SUNPHARMA FUTURE</t>
  </si>
  <si>
    <t>ORIENTBANK FUTURE</t>
  </si>
  <si>
    <t>SYNDIBANK FUTURE</t>
  </si>
  <si>
    <t>DRREDDY FUTURE</t>
  </si>
  <si>
    <t>BHARTIARTL FUTURE</t>
  </si>
  <si>
    <t>MCLEODRUSEL FUTURE</t>
  </si>
  <si>
    <t>PETRONET FUTURE</t>
  </si>
  <si>
    <t>MOTHERSUMI FUTURE</t>
  </si>
  <si>
    <t>TITAN FUTURE</t>
  </si>
  <si>
    <t>BHEL FUTURE</t>
  </si>
  <si>
    <t>REC FUTURE</t>
  </si>
  <si>
    <t>AMBUJACEM</t>
  </si>
  <si>
    <t>SUN TV FUTURE</t>
  </si>
  <si>
    <t>TVS MOTOR FUTURE</t>
  </si>
  <si>
    <t>SRT FUTURE</t>
  </si>
  <si>
    <t>INDIACEMEMT</t>
  </si>
  <si>
    <t>JSWENERGY</t>
  </si>
  <si>
    <t>SBI FUTURE</t>
  </si>
  <si>
    <t>JSWSTEEL FUTURE</t>
  </si>
  <si>
    <t>IDFC FUTURE</t>
  </si>
  <si>
    <t>JUSTDIAL FUTURE</t>
  </si>
  <si>
    <t>INDUSINDBK FUTURE</t>
  </si>
  <si>
    <t>SKSMICRO FUTURE</t>
  </si>
  <si>
    <t>YESBANK FUTURE</t>
  </si>
  <si>
    <t>TITTAN FUTURE</t>
  </si>
  <si>
    <t>SAIL FUTURE</t>
  </si>
  <si>
    <t>GODREJ FUTURE</t>
  </si>
  <si>
    <t>M&amp;M FIN FUTURE</t>
  </si>
  <si>
    <t>RELINFRA FUTURE</t>
  </si>
  <si>
    <t>SSLT FUTURE</t>
  </si>
  <si>
    <t>HEXAWARE FUTURE</t>
  </si>
  <si>
    <t>JUBLFOOD FUTURE</t>
  </si>
  <si>
    <t>TATASTEEL FUTURE</t>
  </si>
  <si>
    <t>M&amp;MFIN FUTURE</t>
  </si>
  <si>
    <t>STAR FUTURE</t>
  </si>
  <si>
    <t>HINDALCO FUTURE</t>
  </si>
  <si>
    <t>TATACHEM FUTURE</t>
  </si>
  <si>
    <t>IBULHSGFIN FUTURE</t>
  </si>
  <si>
    <t>JPASSOCIAT FUTURE</t>
  </si>
  <si>
    <t>JINDAL STEEL FUTURE</t>
  </si>
  <si>
    <t>DISH TV FUTURE</t>
  </si>
  <si>
    <t>VOLTAS</t>
  </si>
  <si>
    <t>BHARATFORG</t>
  </si>
  <si>
    <t>MCLEODRUSS</t>
  </si>
  <si>
    <t>BHEL</t>
  </si>
  <si>
    <t>NMDC</t>
  </si>
  <si>
    <t xml:space="preserve">UNDERLYING                          </t>
  </si>
  <si>
    <t xml:space="preserve">SYMBOL    </t>
  </si>
  <si>
    <t>Sept14</t>
  </si>
  <si>
    <t xml:space="preserve">CNX BANK INDEX                      </t>
  </si>
  <si>
    <t xml:space="preserve">BANKNIFTY </t>
  </si>
  <si>
    <t xml:space="preserve">CNX NIFTY                           </t>
  </si>
  <si>
    <t xml:space="preserve">NIFTY     </t>
  </si>
  <si>
    <t xml:space="preserve">CNX INFRASTRUCTURE INDEX            </t>
  </si>
  <si>
    <t xml:space="preserve">CNXINFRA  </t>
  </si>
  <si>
    <t xml:space="preserve">CNX IT                              </t>
  </si>
  <si>
    <t xml:space="preserve">CNXIT     </t>
  </si>
  <si>
    <t xml:space="preserve">NIFTY MIDCAP 50                     </t>
  </si>
  <si>
    <t>NFTYMCAP50</t>
  </si>
  <si>
    <t xml:space="preserve">S&amp;P 500                             </t>
  </si>
  <si>
    <t xml:space="preserve">S&amp;P500    </t>
  </si>
  <si>
    <t xml:space="preserve">FTSE 100 INDEX                      </t>
  </si>
  <si>
    <t xml:space="preserve">FTSE100   </t>
  </si>
  <si>
    <t xml:space="preserve">CNX PSE INDEX                       </t>
  </si>
  <si>
    <t xml:space="preserve">CNXPSE    </t>
  </si>
  <si>
    <t xml:space="preserve">DOW JONES INDUSTRIAL AVG            </t>
  </si>
  <si>
    <t xml:space="preserve">DJIA      </t>
  </si>
  <si>
    <t xml:space="preserve">INDIA VOLATILITY INDEX              </t>
  </si>
  <si>
    <t xml:space="preserve">INDIAVIX  </t>
  </si>
  <si>
    <t xml:space="preserve">           </t>
  </si>
  <si>
    <t>Derivatives on Individual Securities</t>
  </si>
  <si>
    <t xml:space="preserve">Symbol    </t>
  </si>
  <si>
    <t xml:space="preserve">ADITYA BIRLA NUVO LIMITED           </t>
  </si>
  <si>
    <t>ABIRLANUVO</t>
  </si>
  <si>
    <t xml:space="preserve">ACC LIMITED                         </t>
  </si>
  <si>
    <t xml:space="preserve">ACC       </t>
  </si>
  <si>
    <t xml:space="preserve">ADANI PORT &amp; SEZ LTD                </t>
  </si>
  <si>
    <t>ADANIPORTS</t>
  </si>
  <si>
    <t xml:space="preserve">ALLAHABAD BANK                      </t>
  </si>
  <si>
    <t xml:space="preserve">ALBK      </t>
  </si>
  <si>
    <t xml:space="preserve">AMBUJA CEMENTS LTD                  </t>
  </si>
  <si>
    <t xml:space="preserve">AMBUJACEM </t>
  </si>
  <si>
    <t xml:space="preserve">APOLLO HOSPITALS ENTER. L           </t>
  </si>
  <si>
    <t>APOLLOHOSP</t>
  </si>
  <si>
    <t xml:space="preserve">ARVIND LIMITED                      </t>
  </si>
  <si>
    <t xml:space="preserve">ARVIND    </t>
  </si>
  <si>
    <t xml:space="preserve">ASIAN PAINTS LIMITED                </t>
  </si>
  <si>
    <t>ASIANPAINT</t>
  </si>
  <si>
    <t xml:space="preserve">AUROBINDO PHARMA LTD                </t>
  </si>
  <si>
    <t>AUROPHARMA</t>
  </si>
  <si>
    <t xml:space="preserve">ADANI ENTERPRISES LIMITED           </t>
  </si>
  <si>
    <t xml:space="preserve">ADANIENT  </t>
  </si>
  <si>
    <t xml:space="preserve">AXIS BANK LIMITED                   </t>
  </si>
  <si>
    <t xml:space="preserve">AXISBANK  </t>
  </si>
  <si>
    <t xml:space="preserve">BANK OF INDIA                       </t>
  </si>
  <si>
    <t xml:space="preserve">BANKINDIA </t>
  </si>
  <si>
    <t xml:space="preserve">BHARAT FORGE LTD                    </t>
  </si>
  <si>
    <t xml:space="preserve">BIOCON LIMITED.                     </t>
  </si>
  <si>
    <t xml:space="preserve">BIOCON    </t>
  </si>
  <si>
    <t xml:space="preserve">BHARAT PETROLEUM CORP  LT           </t>
  </si>
  <si>
    <t xml:space="preserve">BPCL      </t>
  </si>
  <si>
    <t xml:space="preserve">CAIRN INDIA LIMITED                 </t>
  </si>
  <si>
    <t xml:space="preserve">CAIRN     </t>
  </si>
  <si>
    <t xml:space="preserve">APOLLO TYRES LTD                    </t>
  </si>
  <si>
    <t>APOLLOTYRE</t>
  </si>
  <si>
    <t xml:space="preserve">CANARA BANK                         </t>
  </si>
  <si>
    <t xml:space="preserve">CANBK     </t>
  </si>
  <si>
    <t xml:space="preserve">CESC LTD                            </t>
  </si>
  <si>
    <t xml:space="preserve">CESC      </t>
  </si>
  <si>
    <t xml:space="preserve">CIPLA LTD                           </t>
  </si>
  <si>
    <t xml:space="preserve">CIPLA     </t>
  </si>
  <si>
    <t xml:space="preserve">CROMPTON GREAVES LTD                </t>
  </si>
  <si>
    <t>CROMPGREAV</t>
  </si>
  <si>
    <t xml:space="preserve">DABUR INDIA LTD                     </t>
  </si>
  <si>
    <t xml:space="preserve">DABUR     </t>
  </si>
  <si>
    <t xml:space="preserve">DLF LIMITED                         </t>
  </si>
  <si>
    <t xml:space="preserve">DLF       </t>
  </si>
  <si>
    <t xml:space="preserve">BANK OF BARODA                      </t>
  </si>
  <si>
    <t>BANKBARODA</t>
  </si>
  <si>
    <t xml:space="preserve">DR. REDDY'S LABORATORIES            </t>
  </si>
  <si>
    <t xml:space="preserve">DRREDDY   </t>
  </si>
  <si>
    <t xml:space="preserve">EXIDE INDUSTRIES LTD                </t>
  </si>
  <si>
    <t xml:space="preserve">EXIDEIND  </t>
  </si>
  <si>
    <t xml:space="preserve">BATA INDIA LTD                      </t>
  </si>
  <si>
    <t xml:space="preserve">BATAINDIA </t>
  </si>
  <si>
    <t xml:space="preserve">GODREJ INDUSTRIES LTD               </t>
  </si>
  <si>
    <t xml:space="preserve">GODREJIND </t>
  </si>
  <si>
    <t xml:space="preserve">BHARTI AIRTEL LIMITED               </t>
  </si>
  <si>
    <t>BHARTIARTL</t>
  </si>
  <si>
    <t xml:space="preserve">BHEL                                </t>
  </si>
  <si>
    <t xml:space="preserve">BHEL      </t>
  </si>
  <si>
    <t xml:space="preserve">GRASIM INDUSTRIES LTD               </t>
  </si>
  <si>
    <t xml:space="preserve">GRASIM    </t>
  </si>
  <si>
    <t xml:space="preserve">HDFC LTD                            </t>
  </si>
  <si>
    <t xml:space="preserve">HDFC      </t>
  </si>
  <si>
    <t xml:space="preserve">HOUSING DEV &amp; INFRA LTD             </t>
  </si>
  <si>
    <t xml:space="preserve">HDIL      </t>
  </si>
  <si>
    <t xml:space="preserve">HERO MOTOCORP LIMITED               </t>
  </si>
  <si>
    <t>HEROMOTOCO</t>
  </si>
  <si>
    <t xml:space="preserve">HEXAWARE TECHNOLOGIES LTD           </t>
  </si>
  <si>
    <t xml:space="preserve">HEXAWARE  </t>
  </si>
  <si>
    <t xml:space="preserve">COAL INDIA LTD                      </t>
  </si>
  <si>
    <t xml:space="preserve">COALINDIA </t>
  </si>
  <si>
    <t xml:space="preserve">HINDUSTAN PETROLEUM CORP            </t>
  </si>
  <si>
    <t xml:space="preserve">HINDPETRO </t>
  </si>
  <si>
    <t xml:space="preserve">COLGATE PALMOLIVE LTD.              </t>
  </si>
  <si>
    <t xml:space="preserve">COLPAL    </t>
  </si>
  <si>
    <t xml:space="preserve">HINDUSTAN UNILEVER LTD.             </t>
  </si>
  <si>
    <t>HINDUNILVR</t>
  </si>
  <si>
    <t xml:space="preserve">INDIABULLS REAL EST. LTD            </t>
  </si>
  <si>
    <t xml:space="preserve">IBREALEST </t>
  </si>
  <si>
    <t xml:space="preserve">ICICI BANK LTD.                     </t>
  </si>
  <si>
    <t xml:space="preserve">ICICIBANK </t>
  </si>
  <si>
    <t xml:space="preserve">IDFC LIMITED                        </t>
  </si>
  <si>
    <t xml:space="preserve">IDFC      </t>
  </si>
  <si>
    <t xml:space="preserve">INFOSYS LIMITED                     </t>
  </si>
  <si>
    <t xml:space="preserve">INFY      </t>
  </si>
  <si>
    <t xml:space="preserve">INDIAN OVERSEAS BANK                </t>
  </si>
  <si>
    <t xml:space="preserve">IOB       </t>
  </si>
  <si>
    <t xml:space="preserve">DISH TV INDIA LTD.                  </t>
  </si>
  <si>
    <t xml:space="preserve">DISHTV    </t>
  </si>
  <si>
    <t xml:space="preserve">DIVI'S LABORATORIES LTD             </t>
  </si>
  <si>
    <t xml:space="preserve">DIVISLAB  </t>
  </si>
  <si>
    <t xml:space="preserve">INDIAN OIL CORP LTD                 </t>
  </si>
  <si>
    <t xml:space="preserve">IOC       </t>
  </si>
  <si>
    <t xml:space="preserve">IRB INFRA DEV LTD.                  </t>
  </si>
  <si>
    <t xml:space="preserve">IRB       </t>
  </si>
  <si>
    <t xml:space="preserve">ITC LTD                             </t>
  </si>
  <si>
    <t xml:space="preserve">ITC       </t>
  </si>
  <si>
    <t xml:space="preserve">JAIPRAKASH ASSOCIATES LTD           </t>
  </si>
  <si>
    <t>JPASSOCIAT</t>
  </si>
  <si>
    <t xml:space="preserve">JUSTDIAL LTD.                       </t>
  </si>
  <si>
    <t xml:space="preserve">JUSTDIAL  </t>
  </si>
  <si>
    <t xml:space="preserve">KOTAK MAHINDRA BANK LTD             </t>
  </si>
  <si>
    <t xml:space="preserve">KOTAKBANK </t>
  </si>
  <si>
    <t xml:space="preserve">FEDERAL BANK LTD                    </t>
  </si>
  <si>
    <t>FEDERALBNK</t>
  </si>
  <si>
    <t xml:space="preserve">GAIL (INDIA) LTD                    </t>
  </si>
  <si>
    <t xml:space="preserve">GAIL      </t>
  </si>
  <si>
    <t xml:space="preserve">KARNATAKA BANK LIMITED              </t>
  </si>
  <si>
    <t xml:space="preserve">KTKBANK   </t>
  </si>
  <si>
    <t xml:space="preserve">GLENMARK PHARMACEUTICALS            </t>
  </si>
  <si>
    <t xml:space="preserve">GLENMARK  </t>
  </si>
  <si>
    <t xml:space="preserve">HAVELLS INDIA LIMITED               </t>
  </si>
  <si>
    <t xml:space="preserve">HAVELLS   </t>
  </si>
  <si>
    <t xml:space="preserve">L&amp;T FINANCE HOLDINGS LTD            </t>
  </si>
  <si>
    <t xml:space="preserve">L&amp;TFH     </t>
  </si>
  <si>
    <t xml:space="preserve">LARSEN &amp; TOUBRO LTD.                </t>
  </si>
  <si>
    <t xml:space="preserve">LT        </t>
  </si>
  <si>
    <t xml:space="preserve">HDFC BANK LTD                       </t>
  </si>
  <si>
    <t xml:space="preserve">HDFCBANK  </t>
  </si>
  <si>
    <t xml:space="preserve">LUPIN LIMITED                       </t>
  </si>
  <si>
    <t xml:space="preserve">LUPIN     </t>
  </si>
  <si>
    <t xml:space="preserve">HINDALCO  INDUSTRIES  LTD           </t>
  </si>
  <si>
    <t xml:space="preserve">HINDALCO  </t>
  </si>
  <si>
    <t xml:space="preserve">MAHINDRA &amp; MAHINDRA LTD             </t>
  </si>
  <si>
    <t xml:space="preserve">M&amp;M       </t>
  </si>
  <si>
    <t xml:space="preserve">M&amp;M FIN. SERVICES LTD               </t>
  </si>
  <si>
    <t xml:space="preserve">M&amp;MFIN    </t>
  </si>
  <si>
    <t xml:space="preserve">MARUTI SUZUKI INDIA LTD.            </t>
  </si>
  <si>
    <t xml:space="preserve">MARUTI    </t>
  </si>
  <si>
    <t xml:space="preserve">HINDUSTAN ZINC LIMITED              </t>
  </si>
  <si>
    <t xml:space="preserve">HINDZINC  </t>
  </si>
  <si>
    <t xml:space="preserve">IDBI BANK LIMITED                   </t>
  </si>
  <si>
    <t xml:space="preserve">IDBI      </t>
  </si>
  <si>
    <t xml:space="preserve">IDEA CELLULAR LIMITED               </t>
  </si>
  <si>
    <t xml:space="preserve">IDEA      </t>
  </si>
  <si>
    <t xml:space="preserve">INDRAPRASTHA GAS LTD                </t>
  </si>
  <si>
    <t xml:space="preserve">IGL       </t>
  </si>
  <si>
    <t xml:space="preserve">THE INDIA CEMENTS LIMITED           </t>
  </si>
  <si>
    <t xml:space="preserve">INDIACEM  </t>
  </si>
  <si>
    <t xml:space="preserve">INDUSIND BANK LIMITED               </t>
  </si>
  <si>
    <t>INDUSINDBK</t>
  </si>
  <si>
    <t xml:space="preserve">MRF LTD                             </t>
  </si>
  <si>
    <t xml:space="preserve">MRF       </t>
  </si>
  <si>
    <t xml:space="preserve">JINDAL STEEL &amp; POWER LTD            </t>
  </si>
  <si>
    <t>JINDALSTEL</t>
  </si>
  <si>
    <t xml:space="preserve">JSW STEEL LIMITED                   </t>
  </si>
  <si>
    <t xml:space="preserve">JSWSTEEL  </t>
  </si>
  <si>
    <t xml:space="preserve">JUBILANT FOODWORKS LTD              </t>
  </si>
  <si>
    <t xml:space="preserve">JUBLFOOD  </t>
  </si>
  <si>
    <t xml:space="preserve">UNITED SPIRITS LIMITED              </t>
  </si>
  <si>
    <t>MCDOWELL-N</t>
  </si>
  <si>
    <t xml:space="preserve">NMDC LTD.                           </t>
  </si>
  <si>
    <t xml:space="preserve">NMDC      </t>
  </si>
  <si>
    <t xml:space="preserve">NTPC LTD                            </t>
  </si>
  <si>
    <t xml:space="preserve">NTPC      </t>
  </si>
  <si>
    <t xml:space="preserve">OIL AND NATURAL GAS CORP.           </t>
  </si>
  <si>
    <t xml:space="preserve">ONGC      </t>
  </si>
  <si>
    <t xml:space="preserve">ORIENTAL BANK OF COMMERCE           </t>
  </si>
  <si>
    <t>ORIENTBANK</t>
  </si>
  <si>
    <t xml:space="preserve">PETRONET LNG LIMITED                </t>
  </si>
  <si>
    <t xml:space="preserve">PETRONET  </t>
  </si>
  <si>
    <t xml:space="preserve">POWER FIN CORP LTD.                 </t>
  </si>
  <si>
    <t xml:space="preserve">PFC       </t>
  </si>
  <si>
    <t xml:space="preserve">PUNJAB NATIONAL BANK                </t>
  </si>
  <si>
    <t xml:space="preserve">PNB       </t>
  </si>
  <si>
    <t xml:space="preserve">PTC INDIA LIMITED                   </t>
  </si>
  <si>
    <t xml:space="preserve">PTC       </t>
  </si>
  <si>
    <t xml:space="preserve">POWER GRID CORP. LTD.               </t>
  </si>
  <si>
    <t xml:space="preserve">POWERGRID </t>
  </si>
  <si>
    <t xml:space="preserve">RELIANCE INDUSTRIES LTD             </t>
  </si>
  <si>
    <t xml:space="preserve">RELIANCE  </t>
  </si>
  <si>
    <t xml:space="preserve">RELIANCE COMMUNICATIONS L           </t>
  </si>
  <si>
    <t xml:space="preserve">RCOM      </t>
  </si>
  <si>
    <t xml:space="preserve">RURAL ELEC CORP. LTD.               </t>
  </si>
  <si>
    <t xml:space="preserve">RECLTD    </t>
  </si>
  <si>
    <t xml:space="preserve">STATE BANK OF INDIA                 </t>
  </si>
  <si>
    <t xml:space="preserve">SBIN      </t>
  </si>
  <si>
    <t xml:space="preserve">SHRIRAM TRANSPORT FIN CO.           </t>
  </si>
  <si>
    <t>SRTRANSFIN</t>
  </si>
  <si>
    <t xml:space="preserve">SUN PHARMACEUTICALS IND.            </t>
  </si>
  <si>
    <t xml:space="preserve">SUNPHARMA </t>
  </si>
  <si>
    <t xml:space="preserve">SUN TV NETWORK LIMITED              </t>
  </si>
  <si>
    <t xml:space="preserve">SUNTV     </t>
  </si>
  <si>
    <t xml:space="preserve">TATA COMMUNICATIONS LTD             </t>
  </si>
  <si>
    <t xml:space="preserve">TATACOMM  </t>
  </si>
  <si>
    <t xml:space="preserve">RELIANCE CAPITAL LTD                </t>
  </si>
  <si>
    <t>RELCAPITAL</t>
  </si>
  <si>
    <t xml:space="preserve">TATA GLOBAL BEVERAGES LTD           </t>
  </si>
  <si>
    <t>TATAGLOBAL</t>
  </si>
  <si>
    <t xml:space="preserve">TATA MOTORS LIMITED                 </t>
  </si>
  <si>
    <t>TATAMOTORS</t>
  </si>
  <si>
    <t xml:space="preserve">TATA MOTORS DVR 'A' ORD             </t>
  </si>
  <si>
    <t>TATAMTRDVR</t>
  </si>
  <si>
    <t xml:space="preserve">TECH MAHINDRA LIMITED               </t>
  </si>
  <si>
    <t xml:space="preserve">TECHM     </t>
  </si>
  <si>
    <t xml:space="preserve">RELIANCE INFRASTRUCTU LTD           </t>
  </si>
  <si>
    <t xml:space="preserve">RELINFRA  </t>
  </si>
  <si>
    <t xml:space="preserve">TITAN COMPANY LIMITED               </t>
  </si>
  <si>
    <t xml:space="preserve">TITAN     </t>
  </si>
  <si>
    <t xml:space="preserve">UCO BANK                            </t>
  </si>
  <si>
    <t xml:space="preserve">UCOBANK   </t>
  </si>
  <si>
    <t xml:space="preserve">ULTRATECH CEMENT LIMITED            </t>
  </si>
  <si>
    <t>ULTRACEMCO</t>
  </si>
  <si>
    <t xml:space="preserve">UNION BANK OF INDIA                 </t>
  </si>
  <si>
    <t xml:space="preserve">UNIONBANK </t>
  </si>
  <si>
    <t xml:space="preserve">SIEMENS LTD                         </t>
  </si>
  <si>
    <t xml:space="preserve">SIEMENS   </t>
  </si>
  <si>
    <t xml:space="preserve">SESA STERLITE LIMITED               </t>
  </si>
  <si>
    <t xml:space="preserve">SSLT      </t>
  </si>
  <si>
    <t xml:space="preserve">UPL LIMITED                         </t>
  </si>
  <si>
    <t xml:space="preserve">UPL       </t>
  </si>
  <si>
    <t xml:space="preserve">SYNDICATE BANK                      </t>
  </si>
  <si>
    <t xml:space="preserve">SYNDIBANK </t>
  </si>
  <si>
    <t xml:space="preserve">YES BANK LIMITED                    </t>
  </si>
  <si>
    <t xml:space="preserve">YESBANK   </t>
  </si>
  <si>
    <t xml:space="preserve">TATA CHEMICALS LTD                  </t>
  </si>
  <si>
    <t xml:space="preserve">TATACHEM  </t>
  </si>
  <si>
    <t xml:space="preserve">ZEE ENTERTAINMENT ENT LTD           </t>
  </si>
  <si>
    <t xml:space="preserve">ZEEL      </t>
  </si>
  <si>
    <t xml:space="preserve">TATA POWER CO LTD                   </t>
  </si>
  <si>
    <t xml:space="preserve">TATAPOWER </t>
  </si>
  <si>
    <t xml:space="preserve">ADANI POWER LTD                     </t>
  </si>
  <si>
    <t>ADANIPOWER</t>
  </si>
  <si>
    <t xml:space="preserve">TATA STEEL LIMITED                  </t>
  </si>
  <si>
    <t xml:space="preserve">TATASTEEL </t>
  </si>
  <si>
    <t xml:space="preserve">ANDHRA BANK                         </t>
  </si>
  <si>
    <t>ANDHRABANK</t>
  </si>
  <si>
    <t xml:space="preserve">VOLTAS LTD                          </t>
  </si>
  <si>
    <t xml:space="preserve">VOLTAS    </t>
  </si>
  <si>
    <t xml:space="preserve">WIPRO LTD                           </t>
  </si>
  <si>
    <t xml:space="preserve">WIPRO     </t>
  </si>
  <si>
    <t xml:space="preserve">GMR INFRASTRUCTURE LTD.             </t>
  </si>
  <si>
    <t xml:space="preserve">GMRINFRA  </t>
  </si>
  <si>
    <t xml:space="preserve">HCL TECHNOLOGIES LTD                </t>
  </si>
  <si>
    <t xml:space="preserve">HCLTECH   </t>
  </si>
  <si>
    <t xml:space="preserve">IFCI LTD                            </t>
  </si>
  <si>
    <t xml:space="preserve">IFCI      </t>
  </si>
  <si>
    <t xml:space="preserve">JAIN IRRIGATION SYSTEMS             </t>
  </si>
  <si>
    <t>JISLJALEQS</t>
  </si>
  <si>
    <t xml:space="preserve">LIC HOUSING FINANCE LTD             </t>
  </si>
  <si>
    <t xml:space="preserve">LICHSGFIN </t>
  </si>
  <si>
    <t xml:space="preserve">ORACLE FIN SERV SOFT LTD.           </t>
  </si>
  <si>
    <t xml:space="preserve">OFSS      </t>
  </si>
  <si>
    <t xml:space="preserve">CENTURY TEXTILES LTD                </t>
  </si>
  <si>
    <t>CENTURYTEX</t>
  </si>
  <si>
    <t xml:space="preserve">JAIPRAKASH POWER VEN. LTD           </t>
  </si>
  <si>
    <t xml:space="preserve">JPPOWER   </t>
  </si>
  <si>
    <t xml:space="preserve">JSW ENERGY LIMITED                  </t>
  </si>
  <si>
    <t xml:space="preserve">JSWENERGY </t>
  </si>
  <si>
    <t xml:space="preserve">BAJAJ AUTO LIMITED                  </t>
  </si>
  <si>
    <t>BAJAJ-AUTO</t>
  </si>
  <si>
    <t xml:space="preserve">RELIANCE POWER LTD.                 </t>
  </si>
  <si>
    <t xml:space="preserve">RPOWER    </t>
  </si>
  <si>
    <t xml:space="preserve">STEEL AUTHORITY OF INDIA            </t>
  </si>
  <si>
    <t xml:space="preserve">SAIL      </t>
  </si>
  <si>
    <t xml:space="preserve">UNITED BREWERIES LTD                </t>
  </si>
  <si>
    <t xml:space="preserve">UBL       </t>
  </si>
  <si>
    <t xml:space="preserve">MCLEOD RUSSEL INDIA LTD.            </t>
  </si>
  <si>
    <t xml:space="preserve">RANBAXY LABS LTD                    </t>
  </si>
  <si>
    <t xml:space="preserve">RANBAXY   </t>
  </si>
  <si>
    <t xml:space="preserve">UNITECH LTD                         </t>
  </si>
  <si>
    <t xml:space="preserve">UNITECH   </t>
  </si>
  <si>
    <t xml:space="preserve">ASHOK LEYLAND LTD                   </t>
  </si>
  <si>
    <t xml:space="preserve">ASHOKLEY  </t>
  </si>
  <si>
    <t xml:space="preserve">TATA CONSULTANCY SERV LT            </t>
  </si>
  <si>
    <t xml:space="preserve">TCS       </t>
  </si>
  <si>
    <t xml:space="preserve">NHPC LTD                            </t>
  </si>
  <si>
    <t xml:space="preserve">NHPC      </t>
  </si>
  <si>
    <t>"TRADING IS NOT A DAY OR A WEEK BUSINESS BUT IT IS A SEQUENCE OF 
STRATEGY IMPLEMENTATION"</t>
  </si>
  <si>
    <t>BTST</t>
  </si>
  <si>
    <t>PNB</t>
  </si>
  <si>
    <t>STBT</t>
  </si>
  <si>
    <t>RELINFRA</t>
  </si>
  <si>
    <t>DISHTV</t>
  </si>
  <si>
    <t>SUNPHARMA</t>
  </si>
  <si>
    <t>INFY</t>
  </si>
  <si>
    <t>BUY</t>
  </si>
  <si>
    <t>SBIN</t>
  </si>
  <si>
    <t>TATASTEEL</t>
  </si>
  <si>
    <t>TVSMOTOR</t>
  </si>
  <si>
    <t>RCOM</t>
  </si>
  <si>
    <t>MARUTI</t>
  </si>
  <si>
    <t>ASHOKLEY</t>
  </si>
  <si>
    <t>GAIL</t>
  </si>
  <si>
    <t>DLF</t>
  </si>
  <si>
    <t>JINDALSTEEL</t>
  </si>
  <si>
    <t>VEDL</t>
  </si>
  <si>
    <t>GAIL(DEC)</t>
  </si>
  <si>
    <t>STAR</t>
  </si>
  <si>
    <t>IDEA</t>
  </si>
  <si>
    <t>LICHSNGFIN</t>
  </si>
  <si>
    <t>TVS MOTORS</t>
  </si>
  <si>
    <t>HINDPETRO</t>
  </si>
  <si>
    <t>LT</t>
  </si>
  <si>
    <t>MARUTI (OCT)</t>
  </si>
  <si>
    <t>COALINDIA</t>
  </si>
  <si>
    <t>TATA MOTORS</t>
  </si>
  <si>
    <t>HINDALCO</t>
  </si>
  <si>
    <t>SUN TV</t>
  </si>
  <si>
    <t>BOOKED 
AT 1</t>
  </si>
  <si>
    <t>BOOKED 
AT 2</t>
  </si>
  <si>
    <t>BOOKED 
AT 3</t>
  </si>
  <si>
    <t>AXISCADES</t>
  </si>
  <si>
    <t>KAKATCEM</t>
  </si>
  <si>
    <t>WELSPUNIND</t>
  </si>
  <si>
    <t>SUPREMEINF</t>
  </si>
  <si>
    <t>KCP</t>
  </si>
  <si>
    <t>RSSOFTWARE</t>
  </si>
  <si>
    <t>ABGSHIP</t>
  </si>
  <si>
    <t>DWARKESH</t>
  </si>
  <si>
    <t>OUDHSUG</t>
  </si>
  <si>
    <t>MASTEK</t>
  </si>
  <si>
    <t>VADILAL INDUSTRIES</t>
  </si>
  <si>
    <t>OMAXAUTO</t>
  </si>
  <si>
    <t>MUKTAARTS</t>
  </si>
  <si>
    <t>ESTER</t>
  </si>
  <si>
    <t>PRABHAT</t>
  </si>
  <si>
    <t>BALPHARMA</t>
  </si>
  <si>
    <t>ADLABS</t>
  </si>
  <si>
    <t>SKMEGG</t>
  </si>
  <si>
    <t>SMSPHARMA</t>
  </si>
  <si>
    <t>ZENTEC</t>
  </si>
  <si>
    <t>TEXRAIL</t>
  </si>
  <si>
    <t>TAKE</t>
  </si>
  <si>
    <t>VAKRANGEE</t>
  </si>
  <si>
    <t>RUSHIL</t>
  </si>
  <si>
    <t>BFINVEST</t>
  </si>
  <si>
    <t>KPIT TECH</t>
  </si>
  <si>
    <t>CHENNPETRO</t>
  </si>
  <si>
    <t>TREEHOUSE</t>
  </si>
  <si>
    <t>TWL</t>
  </si>
  <si>
    <t>NDL</t>
  </si>
  <si>
    <t>BALAJITELE</t>
  </si>
  <si>
    <t>NDTV</t>
  </si>
  <si>
    <t>HUBTOWN</t>
  </si>
  <si>
    <t>NIITLTD</t>
  </si>
  <si>
    <t>EROSMEDIA</t>
  </si>
  <si>
    <t>FEDDERLOYS</t>
  </si>
  <si>
    <t>KWALITY</t>
  </si>
  <si>
    <t>LAMBODHARA</t>
  </si>
  <si>
    <t>VIVIDHA</t>
  </si>
  <si>
    <t>GRANULES</t>
  </si>
  <si>
    <t>DALMIABHA</t>
  </si>
  <si>
    <t>TRIVENI</t>
  </si>
  <si>
    <t>TRADING360 PERFORMANCE - BTST CASH</t>
  </si>
  <si>
    <t>PRICOL</t>
  </si>
  <si>
    <t>GHCL</t>
  </si>
  <si>
    <t>METALFORGE</t>
  </si>
  <si>
    <t>ANANTRAJ</t>
  </si>
  <si>
    <t>BROOKS</t>
  </si>
  <si>
    <t>LAKSHMIEFL</t>
  </si>
  <si>
    <t>LAKSHVILAS</t>
  </si>
  <si>
    <t>TAJGVK</t>
  </si>
  <si>
    <t>ORIENTPPR</t>
  </si>
  <si>
    <t>MINDACORP</t>
  </si>
  <si>
    <t>LINCOLN</t>
  </si>
  <si>
    <t>INDIANB</t>
  </si>
  <si>
    <t>ILANDFSTRANS</t>
  </si>
  <si>
    <t>SAKHTISUG</t>
  </si>
  <si>
    <t>SUDARSCHEM</t>
  </si>
  <si>
    <t>HARRMALAYA</t>
  </si>
  <si>
    <t>CUB</t>
  </si>
  <si>
    <t>IL&amp;FS TRANS</t>
  </si>
  <si>
    <t>DHAMPURSUG</t>
  </si>
  <si>
    <t>DALMIASUG</t>
  </si>
  <si>
    <t>ARSSINFRA</t>
  </si>
  <si>
    <t>ASTEC</t>
  </si>
  <si>
    <t>JAYAGROGN</t>
  </si>
  <si>
    <t>ESCORTS</t>
  </si>
  <si>
    <t>MAXWELL</t>
  </si>
  <si>
    <t>RAJTV</t>
  </si>
  <si>
    <t>IZMO</t>
  </si>
  <si>
    <t>CENTRALBK</t>
  </si>
  <si>
    <t>SIMBHALS</t>
  </si>
  <si>
    <t>UTTAMSUGAR</t>
  </si>
  <si>
    <t>MMTC</t>
  </si>
  <si>
    <t>DHARSUGAR</t>
  </si>
  <si>
    <t>UNIENTER</t>
  </si>
  <si>
    <t>TRIGYN</t>
  </si>
  <si>
    <t>SHILPI</t>
  </si>
  <si>
    <t>EMMBI</t>
  </si>
  <si>
    <t>STOREONE</t>
  </si>
  <si>
    <t>UPERGANGES</t>
  </si>
  <si>
    <t>VIPIND</t>
  </si>
  <si>
    <t>HOVS</t>
  </si>
  <si>
    <t>PIRPHYTO</t>
  </si>
  <si>
    <t>VARDMNPOLY</t>
  </si>
  <si>
    <t>MOHITIND</t>
  </si>
  <si>
    <t>BGRENERGY</t>
  </si>
  <si>
    <t>TATAMETALI</t>
  </si>
  <si>
    <t>ORICONENT</t>
  </si>
  <si>
    <t>TRF</t>
  </si>
  <si>
    <t>LUMAXAUTO</t>
  </si>
  <si>
    <t>DBREALTY</t>
  </si>
  <si>
    <t>DOLPHINOFF</t>
  </si>
  <si>
    <t>PHILIPCARB</t>
  </si>
  <si>
    <t>WELENT</t>
  </si>
  <si>
    <t>GAL</t>
  </si>
  <si>
    <t>SUPPETRO</t>
  </si>
  <si>
    <t>J AND K BANK</t>
  </si>
  <si>
    <t>JAYBARMARU</t>
  </si>
  <si>
    <t>MAITHANALL</t>
  </si>
  <si>
    <t>GOACARBON</t>
  </si>
  <si>
    <t>RAMCOIND</t>
  </si>
  <si>
    <t>VIMTALABS</t>
  </si>
  <si>
    <t>ASHOKA</t>
  </si>
  <si>
    <t>BODALCHEM</t>
  </si>
  <si>
    <t>TVSELECT</t>
  </si>
  <si>
    <t>TIMETECHNO</t>
  </si>
  <si>
    <t>RICOAUTO</t>
  </si>
  <si>
    <t>GARWALLROPE</t>
  </si>
  <si>
    <t>MICROSEC</t>
  </si>
  <si>
    <t>AGCNET</t>
  </si>
  <si>
    <t>ITDCEM</t>
  </si>
  <si>
    <t>IOLCP</t>
  </si>
  <si>
    <t>DATAMATICS</t>
  </si>
  <si>
    <t>MYSOREBANK</t>
  </si>
  <si>
    <t>ADDFOODS</t>
  </si>
  <si>
    <t>REDINGTON</t>
  </si>
  <si>
    <t>KAMDHENU</t>
  </si>
  <si>
    <t>PETRONENGG</t>
  </si>
  <si>
    <t>GICHSGFIN</t>
  </si>
  <si>
    <t>FORTIS</t>
  </si>
  <si>
    <t>GINNIFILA</t>
  </si>
  <si>
    <t>ORIENTCEM</t>
  </si>
  <si>
    <t>CORDSCABLE</t>
  </si>
  <si>
    <t>BHUSANSTL</t>
  </si>
  <si>
    <t>A2ZINFRA</t>
  </si>
  <si>
    <t>TCIEXP</t>
  </si>
  <si>
    <t>JAICORP</t>
  </si>
  <si>
    <t>VIVIMEDLAB</t>
  </si>
  <si>
    <t>SORILINFRA</t>
  </si>
  <si>
    <t>ITI</t>
  </si>
  <si>
    <t>POLARIS</t>
  </si>
  <si>
    <t>KOPRAN</t>
  </si>
  <si>
    <t>OMKARCHEM</t>
  </si>
  <si>
    <t>WEIZMANIND</t>
  </si>
  <si>
    <t>BANSWARS</t>
  </si>
  <si>
    <t>ADANITRANS</t>
  </si>
  <si>
    <t>MAGMA</t>
  </si>
  <si>
    <t>KRIDHANINF</t>
  </si>
  <si>
    <t>LINCPEN</t>
  </si>
  <si>
    <t>RAMKY</t>
  </si>
  <si>
    <t>CENTENKA</t>
  </si>
  <si>
    <t>NLCINDIA</t>
  </si>
  <si>
    <t>GODFRYPHLP</t>
  </si>
  <si>
    <t>KOLTEPATIL</t>
  </si>
  <si>
    <t>FMNL</t>
  </si>
  <si>
    <t>JUBILANT</t>
  </si>
  <si>
    <t>AGARIND</t>
  </si>
  <si>
    <t>FILATEX</t>
  </si>
  <si>
    <t>KEC</t>
  </si>
  <si>
    <t>JSL</t>
  </si>
  <si>
    <t>HEG</t>
  </si>
  <si>
    <t>PANAMAPET</t>
  </si>
  <si>
    <t>BRIGADE</t>
  </si>
  <si>
    <t>VADILALIND</t>
  </si>
  <si>
    <t>KPRMILL</t>
  </si>
  <si>
    <t>EMKAY</t>
  </si>
  <si>
    <t>PANACEABIO</t>
  </si>
  <si>
    <t>ARCOTECH</t>
  </si>
  <si>
    <t>SHREYAS</t>
  </si>
  <si>
    <t>RAYMOND</t>
  </si>
  <si>
    <t>JINDALSAW</t>
  </si>
  <si>
    <t>GENESYS</t>
  </si>
  <si>
    <t>VMART</t>
  </si>
  <si>
    <t>NOCIL</t>
  </si>
  <si>
    <t>VIJAYABANK</t>
  </si>
  <si>
    <t>RBLBANK</t>
  </si>
  <si>
    <t>NFL</t>
  </si>
  <si>
    <t>VENKEYS</t>
  </si>
  <si>
    <t>RPP INFRA</t>
  </si>
  <si>
    <t>GOLDINFRA</t>
  </si>
  <si>
    <t>DAAWAT</t>
  </si>
  <si>
    <t>JUBLFOOD</t>
  </si>
  <si>
    <t>ACE</t>
  </si>
  <si>
    <t>APARINDS</t>
  </si>
  <si>
    <t>MANAPPURAM</t>
  </si>
  <si>
    <t>GUFICBIO</t>
  </si>
  <si>
    <t>TTL</t>
  </si>
  <si>
    <t>ADANIENT</t>
  </si>
  <si>
    <t>TRENT</t>
  </si>
  <si>
    <t>AYMSYNTEX</t>
  </si>
  <si>
    <t>ZUARIGLOB</t>
  </si>
  <si>
    <t>ZUARI</t>
  </si>
  <si>
    <t>GLOBOFFS</t>
  </si>
  <si>
    <t>HERCULES</t>
  </si>
  <si>
    <t>JKIL</t>
  </si>
  <si>
    <t>LUMAXIND</t>
  </si>
  <si>
    <t>SUBROS</t>
  </si>
  <si>
    <t>DISHMAN</t>
  </si>
  <si>
    <t>LYKALABS</t>
  </si>
  <si>
    <t>INDIAGLYCO</t>
  </si>
  <si>
    <t>KIRIINDUS</t>
  </si>
  <si>
    <t>MAWANASUG</t>
  </si>
  <si>
    <t>DELTACORP</t>
  </si>
  <si>
    <t>JMFINANCIL</t>
  </si>
  <si>
    <t>EDELWEISS</t>
  </si>
  <si>
    <t>JAICORPLTD</t>
  </si>
  <si>
    <t>SAREGAMA</t>
  </si>
  <si>
    <t>DLINKINDIA</t>
  </si>
  <si>
    <t>QUICKHEAL</t>
  </si>
  <si>
    <t>ATLASCYCLE</t>
  </si>
  <si>
    <t>NATIONALUM</t>
  </si>
  <si>
    <t>ARIES</t>
  </si>
  <si>
    <t>MRPL</t>
  </si>
  <si>
    <t>STARPAPER</t>
  </si>
  <si>
    <t>BPL</t>
  </si>
  <si>
    <t>MIRZAINT</t>
  </si>
  <si>
    <t>JKPAPER</t>
  </si>
  <si>
    <t>MGL</t>
  </si>
  <si>
    <t>SREINFRA</t>
  </si>
  <si>
    <t>SHREYANIND</t>
  </si>
  <si>
    <t>SWANENERGY</t>
  </si>
  <si>
    <t>8-NOV-16`</t>
  </si>
  <si>
    <t>KEI</t>
  </si>
  <si>
    <t>ALLSEC</t>
  </si>
  <si>
    <t>PRECOT</t>
  </si>
  <si>
    <t>PUNJABCHEM</t>
  </si>
  <si>
    <t>SRHHYPOLTD</t>
  </si>
  <si>
    <t>AFL</t>
  </si>
  <si>
    <t>VSSL</t>
  </si>
  <si>
    <t>EXCEL</t>
  </si>
  <si>
    <t>GITANJALI</t>
  </si>
  <si>
    <t>DCM</t>
  </si>
  <si>
    <t>JSLHISAR</t>
  </si>
  <si>
    <t>STRTECH</t>
  </si>
  <si>
    <t>ARCHIDPLY</t>
  </si>
  <si>
    <t>SHIVTEX</t>
  </si>
  <si>
    <t>BALKRISHNA</t>
  </si>
  <si>
    <t>LYPSAGEMS</t>
  </si>
  <si>
    <t>TFCILTD</t>
  </si>
  <si>
    <t>GMDCLTD</t>
  </si>
  <si>
    <t>JANDKBANK</t>
  </si>
  <si>
    <t>VENUSREM</t>
  </si>
  <si>
    <t>TVSSRICHAK</t>
  </si>
  <si>
    <t>GULFPETRO</t>
  </si>
  <si>
    <t>RUBYMILLS</t>
  </si>
  <si>
    <t>AMTEKAUTO</t>
  </si>
  <si>
    <t>CGCL</t>
  </si>
  <si>
    <t>GLOBUSSPR</t>
  </si>
  <si>
    <t>NITCO</t>
  </si>
  <si>
    <t>TIRUMALCHM</t>
  </si>
  <si>
    <t>SUNILHITEC</t>
  </si>
  <si>
    <t>ILANDFSENGG</t>
  </si>
  <si>
    <t>SADBHIN</t>
  </si>
  <si>
    <t>KECL</t>
  </si>
  <si>
    <t>MENONBE</t>
  </si>
  <si>
    <t>SHALPAINTS</t>
  </si>
  <si>
    <t>CYBERTECH</t>
  </si>
  <si>
    <t>TNPETRO</t>
  </si>
  <si>
    <t>SNOWMAN</t>
  </si>
  <si>
    <t>EVERESTIND</t>
  </si>
  <si>
    <t>ELGIEQUIP</t>
  </si>
  <si>
    <t>IGARISHI</t>
  </si>
  <si>
    <t>GEOJITFSL</t>
  </si>
  <si>
    <t>APTECHT</t>
  </si>
  <si>
    <t>MANINDS</t>
  </si>
  <si>
    <t>NAUKRI</t>
  </si>
  <si>
    <t>IIFL</t>
  </si>
  <si>
    <t>FRETAIL</t>
  </si>
  <si>
    <t>FLFL</t>
  </si>
  <si>
    <t>ADFFOODS</t>
  </si>
  <si>
    <t>MUTHOOTFIN</t>
  </si>
  <si>
    <t>HBLPOWER</t>
  </si>
  <si>
    <t>XCHANGING</t>
  </si>
  <si>
    <t>SHAKTIPUMP</t>
  </si>
  <si>
    <t>SHALPAINT</t>
  </si>
  <si>
    <t>KOTHARIPRO</t>
  </si>
  <si>
    <t>TINPLATE</t>
  </si>
  <si>
    <t>VIPCLOTHING</t>
  </si>
  <si>
    <t>DMART</t>
  </si>
  <si>
    <t>JUNE PROFIT</t>
  </si>
  <si>
    <t>P&amp;L 2017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</si>
</sst>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&quot;, &quot;yyyy"/>
    <numFmt numFmtId="165" formatCode="0.00;[Red]0.00"/>
    <numFmt numFmtId="166" formatCode="0.00;[Red]\-0.00"/>
    <numFmt numFmtId="167" formatCode="dd/mm/yy"/>
    <numFmt numFmtId="168" formatCode="0;[Red]\-0"/>
    <numFmt numFmtId="169" formatCode="0.0;[Red]\-0.0"/>
    <numFmt numFmtId="170" formatCode="#,##0;\-#,##0"/>
    <numFmt numFmtId="171" formatCode="&quot;Rs. &quot;#,##0.00"/>
    <numFmt numFmtId="172" formatCode="mmm\ yy"/>
    <numFmt numFmtId="173" formatCode="#"/>
    <numFmt numFmtId="174" formatCode="d\-mmm\-yy;@"/>
    <numFmt numFmtId="175" formatCode="d\-mmm\-yyyy;@"/>
    <numFmt numFmtId="176" formatCode="dd\-mmm\-yyyy"/>
    <numFmt numFmtId="177" formatCode="d\-mm\-yy;@"/>
    <numFmt numFmtId="178" formatCode="###0;###0"/>
    <numFmt numFmtId="179" formatCode="yy\-mm\-dd;@"/>
    <numFmt numFmtId="180" formatCode="###0.00;###0.00"/>
    <numFmt numFmtId="181" formatCode="[Red]###0.00"/>
    <numFmt numFmtId="182" formatCode="###0.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sz val="12"/>
      <color indexed="10"/>
      <name val="Cambria"/>
      <family val="1"/>
    </font>
    <font>
      <b/>
      <sz val="14"/>
      <name val="Cambria"/>
      <family val="1"/>
    </font>
    <font>
      <sz val="12"/>
      <color indexed="9"/>
      <name val="Cambria"/>
      <family val="1"/>
    </font>
    <font>
      <b/>
      <sz val="12"/>
      <color indexed="9"/>
      <name val="Cambria"/>
      <family val="1"/>
    </font>
    <font>
      <b/>
      <sz val="22"/>
      <color indexed="9"/>
      <name val="Cambria"/>
      <family val="1"/>
    </font>
    <font>
      <b/>
      <sz val="16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mbria"/>
      <family val="1"/>
    </font>
    <font>
      <sz val="12"/>
      <color theme="0"/>
      <name val="Cambria"/>
      <family val="1"/>
    </font>
    <font>
      <b/>
      <sz val="12"/>
      <color theme="0"/>
      <name val="Cambria"/>
      <family val="1"/>
    </font>
    <font>
      <b/>
      <sz val="16"/>
      <color theme="0"/>
      <name val="Cambria"/>
      <family val="1"/>
    </font>
    <font>
      <b/>
      <sz val="22"/>
      <color theme="0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29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center"/>
    </xf>
    <xf numFmtId="16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" fillId="0" borderId="10" xfId="46" applyFont="1" applyBorder="1" applyAlignment="1">
      <alignment horizontal="center"/>
      <protection/>
    </xf>
    <xf numFmtId="166" fontId="3" fillId="0" borderId="10" xfId="0" applyNumberFormat="1" applyFont="1" applyFill="1" applyBorder="1" applyAlignment="1">
      <alignment horizontal="center"/>
    </xf>
    <xf numFmtId="165" fontId="1" fillId="0" borderId="10" xfId="46" applyNumberFormat="1" applyFont="1" applyFill="1" applyBorder="1" applyAlignment="1">
      <alignment horizontal="center"/>
      <protection/>
    </xf>
    <xf numFmtId="166" fontId="3" fillId="0" borderId="10" xfId="46" applyNumberFormat="1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165" fontId="21" fillId="0" borderId="10" xfId="46" applyNumberFormat="1" applyFont="1" applyFill="1" applyBorder="1" applyAlignment="1">
      <alignment horizontal="center"/>
      <protection/>
    </xf>
    <xf numFmtId="166" fontId="21" fillId="0" borderId="10" xfId="46" applyNumberFormat="1" applyFont="1" applyFill="1" applyBorder="1" applyAlignment="1">
      <alignment horizontal="center"/>
      <protection/>
    </xf>
    <xf numFmtId="0" fontId="21" fillId="0" borderId="10" xfId="0" applyFont="1" applyFill="1" applyBorder="1" applyAlignment="1">
      <alignment horizontal="left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46" applyFont="1" applyFill="1" applyBorder="1" applyAlignment="1">
      <alignment horizontal="center"/>
      <protection/>
    </xf>
    <xf numFmtId="0" fontId="22" fillId="0" borderId="10" xfId="46" applyFont="1" applyFill="1" applyBorder="1" applyAlignment="1">
      <alignment horizontal="left"/>
      <protection/>
    </xf>
    <xf numFmtId="0" fontId="21" fillId="0" borderId="10" xfId="0" applyFont="1" applyBorder="1" applyAlignment="1">
      <alignment horizontal="center"/>
    </xf>
    <xf numFmtId="0" fontId="22" fillId="0" borderId="10" xfId="46" applyFont="1" applyBorder="1" applyAlignment="1">
      <alignment horizontal="left"/>
      <protection/>
    </xf>
    <xf numFmtId="0" fontId="21" fillId="0" borderId="10" xfId="46" applyFont="1" applyFill="1" applyBorder="1" applyAlignment="1">
      <alignment horizontal="center"/>
      <protection/>
    </xf>
    <xf numFmtId="0" fontId="22" fillId="0" borderId="10" xfId="46" applyFont="1" applyBorder="1" applyAlignment="1">
      <alignment horizontal="center"/>
      <protection/>
    </xf>
    <xf numFmtId="167" fontId="22" fillId="0" borderId="10" xfId="46" applyNumberFormat="1" applyFont="1" applyFill="1" applyBorder="1" applyAlignment="1">
      <alignment horizontal="center"/>
      <protection/>
    </xf>
    <xf numFmtId="0" fontId="21" fillId="0" borderId="1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center"/>
      <protection/>
    </xf>
    <xf numFmtId="167" fontId="21" fillId="0" borderId="10" xfId="46" applyNumberFormat="1" applyFont="1" applyFill="1" applyBorder="1" applyAlignment="1">
      <alignment horizontal="center"/>
      <protection/>
    </xf>
    <xf numFmtId="167" fontId="22" fillId="0" borderId="10" xfId="46" applyNumberFormat="1" applyFont="1" applyFill="1" applyBorder="1" applyAlignment="1">
      <alignment horizontal="left"/>
      <protection/>
    </xf>
    <xf numFmtId="0" fontId="21" fillId="0" borderId="10" xfId="46" applyNumberFormat="1" applyFont="1" applyFill="1" applyBorder="1" applyAlignment="1">
      <alignment horizontal="left" vertical="center"/>
      <protection/>
    </xf>
    <xf numFmtId="0" fontId="21" fillId="0" borderId="10" xfId="46" applyNumberFormat="1" applyFont="1" applyFill="1" applyBorder="1" applyAlignment="1">
      <alignment horizontal="center" vertical="center"/>
      <protection/>
    </xf>
    <xf numFmtId="167" fontId="22" fillId="34" borderId="10" xfId="46" applyNumberFormat="1" applyFont="1" applyFill="1" applyBorder="1" applyAlignment="1">
      <alignment horizontal="center"/>
      <protection/>
    </xf>
    <xf numFmtId="0" fontId="23" fillId="0" borderId="10" xfId="46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left"/>
    </xf>
    <xf numFmtId="165" fontId="21" fillId="0" borderId="10" xfId="48" applyNumberFormat="1" applyFont="1" applyFill="1" applyBorder="1" applyAlignment="1">
      <alignment horizontal="left"/>
      <protection/>
    </xf>
    <xf numFmtId="168" fontId="21" fillId="0" borderId="10" xfId="48" applyNumberFormat="1" applyFont="1" applyFill="1" applyBorder="1" applyAlignment="1">
      <alignment horizontal="center"/>
      <protection/>
    </xf>
    <xf numFmtId="165" fontId="21" fillId="0" borderId="10" xfId="48" applyNumberFormat="1" applyFont="1" applyFill="1" applyBorder="1" applyAlignment="1">
      <alignment horizontal="center"/>
      <protection/>
    </xf>
    <xf numFmtId="165" fontId="21" fillId="0" borderId="10" xfId="0" applyNumberFormat="1" applyFont="1" applyFill="1" applyBorder="1" applyAlignment="1">
      <alignment horizontal="left"/>
    </xf>
    <xf numFmtId="168" fontId="21" fillId="0" borderId="10" xfId="0" applyNumberFormat="1" applyFont="1" applyFill="1" applyBorder="1" applyAlignment="1">
      <alignment horizontal="center"/>
    </xf>
    <xf numFmtId="165" fontId="21" fillId="0" borderId="10" xfId="0" applyNumberFormat="1" applyFont="1" applyFill="1" applyBorder="1" applyAlignment="1">
      <alignment horizontal="center"/>
    </xf>
    <xf numFmtId="169" fontId="21" fillId="0" borderId="10" xfId="0" applyNumberFormat="1" applyFont="1" applyFill="1" applyBorder="1" applyAlignment="1">
      <alignment horizontal="center"/>
    </xf>
    <xf numFmtId="165" fontId="21" fillId="0" borderId="10" xfId="46" applyNumberFormat="1" applyFont="1" applyFill="1" applyBorder="1" applyAlignment="1">
      <alignment horizontal="left"/>
      <protection/>
    </xf>
    <xf numFmtId="168" fontId="21" fillId="0" borderId="10" xfId="46" applyNumberFormat="1" applyFont="1" applyFill="1" applyBorder="1" applyAlignment="1">
      <alignment horizontal="center"/>
      <protection/>
    </xf>
    <xf numFmtId="2" fontId="21" fillId="0" borderId="10" xfId="46" applyNumberFormat="1" applyFont="1" applyFill="1" applyBorder="1" applyAlignment="1">
      <alignment horizontal="center"/>
      <protection/>
    </xf>
    <xf numFmtId="170" fontId="21" fillId="0" borderId="10" xfId="0" applyNumberFormat="1" applyFont="1" applyFill="1" applyBorder="1" applyAlignment="1">
      <alignment horizontal="center"/>
    </xf>
    <xf numFmtId="167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167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2" fontId="22" fillId="0" borderId="10" xfId="46" applyNumberFormat="1" applyFont="1" applyBorder="1" applyAlignment="1">
      <alignment horizontal="center"/>
      <protection/>
    </xf>
    <xf numFmtId="164" fontId="24" fillId="35" borderId="10" xfId="46" applyNumberFormat="1" applyFont="1" applyFill="1" applyBorder="1" applyAlignment="1">
      <alignment vertical="center"/>
      <protection/>
    </xf>
    <xf numFmtId="164" fontId="1" fillId="0" borderId="10" xfId="46" applyNumberFormat="1" applyFont="1" applyBorder="1" applyAlignment="1">
      <alignment horizontal="center"/>
      <protection/>
    </xf>
    <xf numFmtId="177" fontId="4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78" fontId="48" fillId="0" borderId="10" xfId="0" applyNumberFormat="1" applyFont="1" applyFill="1" applyBorder="1" applyAlignment="1">
      <alignment horizontal="center" vertical="center" wrapText="1"/>
    </xf>
    <xf numFmtId="180" fontId="48" fillId="0" borderId="10" xfId="0" applyNumberFormat="1" applyFont="1" applyFill="1" applyBorder="1" applyAlignment="1">
      <alignment horizontal="center" vertical="center" wrapText="1"/>
    </xf>
    <xf numFmtId="0" fontId="22" fillId="0" borderId="10" xfId="46" applyFont="1" applyBorder="1" applyAlignment="1">
      <alignment horizontal="center" vertical="center"/>
      <protection/>
    </xf>
    <xf numFmtId="181" fontId="21" fillId="0" borderId="10" xfId="0" applyNumberFormat="1" applyFont="1" applyFill="1" applyBorder="1" applyAlignment="1">
      <alignment horizontal="center" vertical="center" wrapText="1"/>
    </xf>
    <xf numFmtId="179" fontId="48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4" fontId="22" fillId="0" borderId="10" xfId="46" applyNumberFormat="1" applyFont="1" applyFill="1" applyBorder="1" applyAlignment="1">
      <alignment horizontal="center" vertical="center"/>
      <protection/>
    </xf>
    <xf numFmtId="1" fontId="22" fillId="0" borderId="10" xfId="47" applyNumberFormat="1" applyFont="1" applyFill="1" applyBorder="1" applyAlignment="1">
      <alignment horizontal="center" vertical="center"/>
      <protection/>
    </xf>
    <xf numFmtId="0" fontId="22" fillId="0" borderId="10" xfId="47" applyFont="1" applyFill="1" applyBorder="1" applyAlignment="1">
      <alignment horizontal="center" vertical="center"/>
      <protection/>
    </xf>
    <xf numFmtId="2" fontId="22" fillId="0" borderId="10" xfId="0" applyNumberFormat="1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22" fillId="0" borderId="10" xfId="46" applyNumberFormat="1" applyFont="1" applyBorder="1" applyAlignment="1">
      <alignment horizontal="center" vertical="center"/>
      <protection/>
    </xf>
    <xf numFmtId="2" fontId="21" fillId="0" borderId="10" xfId="46" applyNumberFormat="1" applyFont="1" applyBorder="1" applyAlignment="1">
      <alignment horizontal="center" vertical="center"/>
      <protection/>
    </xf>
    <xf numFmtId="2" fontId="25" fillId="0" borderId="10" xfId="46" applyNumberFormat="1" applyFont="1" applyBorder="1" applyAlignment="1">
      <alignment horizontal="center" vertical="center"/>
      <protection/>
    </xf>
    <xf numFmtId="174" fontId="22" fillId="0" borderId="10" xfId="46" applyNumberFormat="1" applyFont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174" fontId="22" fillId="0" borderId="10" xfId="0" applyNumberFormat="1" applyFont="1" applyBorder="1" applyAlignment="1">
      <alignment horizontal="center" vertical="center"/>
    </xf>
    <xf numFmtId="1" fontId="22" fillId="0" borderId="10" xfId="46" applyNumberFormat="1" applyFont="1" applyFill="1" applyBorder="1" applyAlignment="1">
      <alignment horizontal="center" vertical="center"/>
      <protection/>
    </xf>
    <xf numFmtId="0" fontId="22" fillId="0" borderId="10" xfId="46" applyFont="1" applyFill="1" applyBorder="1" applyAlignment="1">
      <alignment horizontal="center" vertical="center"/>
      <protection/>
    </xf>
    <xf numFmtId="2" fontId="25" fillId="0" borderId="10" xfId="0" applyNumberFormat="1" applyFont="1" applyBorder="1" applyAlignment="1">
      <alignment horizontal="center" vertical="center"/>
    </xf>
    <xf numFmtId="176" fontId="22" fillId="0" borderId="10" xfId="46" applyNumberFormat="1" applyFont="1" applyFill="1" applyBorder="1" applyAlignment="1">
      <alignment horizontal="center" vertical="center"/>
      <protection/>
    </xf>
    <xf numFmtId="2" fontId="22" fillId="0" borderId="10" xfId="47" applyNumberFormat="1" applyFont="1" applyBorder="1" applyAlignment="1">
      <alignment horizontal="center" vertical="center"/>
      <protection/>
    </xf>
    <xf numFmtId="2" fontId="25" fillId="0" borderId="10" xfId="47" applyNumberFormat="1" applyFont="1" applyBorder="1" applyAlignment="1">
      <alignment horizontal="center" vertical="center"/>
      <protection/>
    </xf>
    <xf numFmtId="167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2" fontId="21" fillId="0" borderId="10" xfId="0" applyNumberFormat="1" applyFont="1" applyFill="1" applyBorder="1" applyAlignment="1" applyProtection="1">
      <alignment horizontal="center" vertical="center"/>
      <protection/>
    </xf>
    <xf numFmtId="166" fontId="21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/>
      <protection/>
    </xf>
    <xf numFmtId="165" fontId="21" fillId="0" borderId="10" xfId="46" applyNumberFormat="1" applyFont="1" applyFill="1" applyBorder="1" applyAlignment="1">
      <alignment horizontal="center" vertical="center"/>
      <protection/>
    </xf>
    <xf numFmtId="166" fontId="21" fillId="0" borderId="10" xfId="46" applyNumberFormat="1" applyFont="1" applyFill="1" applyBorder="1" applyAlignment="1">
      <alignment horizontal="center" vertical="center"/>
      <protection/>
    </xf>
    <xf numFmtId="0" fontId="22" fillId="0" borderId="10" xfId="49" applyNumberFormat="1" applyFont="1" applyFill="1" applyBorder="1" applyAlignment="1" applyProtection="1">
      <alignment horizontal="center" vertical="center"/>
      <protection/>
    </xf>
    <xf numFmtId="0" fontId="32" fillId="0" borderId="0" xfId="46" applyFont="1" applyBorder="1" applyAlignment="1">
      <alignment horizontal="center"/>
      <protection/>
    </xf>
    <xf numFmtId="0" fontId="32" fillId="0" borderId="0" xfId="46" applyNumberFormat="1" applyFont="1" applyFill="1" applyBorder="1" applyAlignment="1">
      <alignment horizontal="center" vertical="center"/>
      <protection/>
    </xf>
    <xf numFmtId="0" fontId="35" fillId="0" borderId="0" xfId="46" applyNumberFormat="1" applyFont="1" applyFill="1" applyBorder="1" applyAlignment="1">
      <alignment horizontal="center" vertical="center"/>
      <protection/>
    </xf>
    <xf numFmtId="165" fontId="32" fillId="0" borderId="0" xfId="46" applyNumberFormat="1" applyFont="1" applyFill="1" applyBorder="1" applyAlignment="1">
      <alignment horizontal="center"/>
      <protection/>
    </xf>
    <xf numFmtId="167" fontId="32" fillId="34" borderId="0" xfId="46" applyNumberFormat="1" applyFont="1" applyFill="1" applyBorder="1" applyAlignment="1">
      <alignment horizontal="center"/>
      <protection/>
    </xf>
    <xf numFmtId="0" fontId="32" fillId="0" borderId="0" xfId="46" applyFont="1" applyFill="1" applyBorder="1" applyAlignment="1">
      <alignment horizontal="center"/>
      <protection/>
    </xf>
    <xf numFmtId="2" fontId="32" fillId="0" borderId="0" xfId="46" applyNumberFormat="1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 horizontal="center"/>
    </xf>
    <xf numFmtId="0" fontId="1" fillId="0" borderId="11" xfId="46" applyFont="1" applyBorder="1" applyAlignment="1">
      <alignment horizontal="center"/>
      <protection/>
    </xf>
    <xf numFmtId="0" fontId="49" fillId="0" borderId="0" xfId="46" applyFont="1" applyBorder="1" applyAlignment="1">
      <alignment horizontal="center" vertical="center"/>
      <protection/>
    </xf>
    <xf numFmtId="0" fontId="49" fillId="0" borderId="0" xfId="0" applyFont="1" applyBorder="1" applyAlignment="1">
      <alignment horizontal="center" vertical="center"/>
    </xf>
    <xf numFmtId="0" fontId="50" fillId="0" borderId="0" xfId="46" applyFont="1" applyBorder="1" applyAlignment="1">
      <alignment horizontal="center" vertical="center"/>
      <protection/>
    </xf>
    <xf numFmtId="0" fontId="49" fillId="0" borderId="0" xfId="46" applyNumberFormat="1" applyFont="1" applyFill="1" applyBorder="1" applyAlignment="1">
      <alignment horizontal="center" vertical="center"/>
      <protection/>
    </xf>
    <xf numFmtId="0" fontId="49" fillId="0" borderId="0" xfId="46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165" fontId="49" fillId="0" borderId="0" xfId="46" applyNumberFormat="1" applyFont="1" applyFill="1" applyBorder="1" applyAlignment="1">
      <alignment horizontal="center" vertical="center"/>
      <protection/>
    </xf>
    <xf numFmtId="167" fontId="49" fillId="0" borderId="0" xfId="46" applyNumberFormat="1" applyFont="1" applyFill="1" applyBorder="1" applyAlignment="1">
      <alignment horizontal="center" vertical="center"/>
      <protection/>
    </xf>
    <xf numFmtId="165" fontId="32" fillId="0" borderId="0" xfId="46" applyNumberFormat="1" applyFont="1" applyBorder="1" applyAlignment="1">
      <alignment horizontal="center"/>
      <protection/>
    </xf>
    <xf numFmtId="0" fontId="32" fillId="0" borderId="0" xfId="0" applyFont="1" applyBorder="1" applyAlignment="1">
      <alignment horizontal="center"/>
    </xf>
    <xf numFmtId="165" fontId="2" fillId="36" borderId="10" xfId="46" applyNumberFormat="1" applyFont="1" applyFill="1" applyBorder="1" applyAlignment="1">
      <alignment horizontal="center"/>
      <protection/>
    </xf>
    <xf numFmtId="2" fontId="5" fillId="37" borderId="10" xfId="46" applyNumberFormat="1" applyFont="1" applyFill="1" applyBorder="1" applyAlignment="1">
      <alignment horizontal="center" vertical="center"/>
      <protection/>
    </xf>
    <xf numFmtId="164" fontId="2" fillId="38" borderId="10" xfId="46" applyNumberFormat="1" applyFont="1" applyFill="1" applyBorder="1" applyAlignment="1">
      <alignment vertical="center"/>
      <protection/>
    </xf>
    <xf numFmtId="182" fontId="48" fillId="0" borderId="10" xfId="0" applyNumberFormat="1" applyFont="1" applyFill="1" applyBorder="1" applyAlignment="1">
      <alignment horizontal="center" vertical="center" wrapText="1"/>
    </xf>
    <xf numFmtId="0" fontId="2" fillId="36" borderId="10" xfId="46" applyNumberFormat="1" applyFont="1" applyFill="1" applyBorder="1" applyAlignment="1">
      <alignment horizontal="center" vertical="center"/>
      <protection/>
    </xf>
    <xf numFmtId="0" fontId="2" fillId="36" borderId="10" xfId="46" applyNumberFormat="1" applyFont="1" applyFill="1" applyBorder="1" applyAlignment="1">
      <alignment horizontal="center" vertical="center" wrapText="1"/>
      <protection/>
    </xf>
    <xf numFmtId="164" fontId="51" fillId="39" borderId="10" xfId="46" applyNumberFormat="1" applyFont="1" applyFill="1" applyBorder="1" applyAlignment="1">
      <alignment horizontal="center" vertical="center"/>
      <protection/>
    </xf>
    <xf numFmtId="2" fontId="5" fillId="40" borderId="10" xfId="46" applyNumberFormat="1" applyFont="1" applyFill="1" applyBorder="1" applyAlignment="1">
      <alignment horizontal="center" vertical="center"/>
      <protection/>
    </xf>
    <xf numFmtId="164" fontId="2" fillId="36" borderId="10" xfId="46" applyNumberFormat="1" applyFont="1" applyFill="1" applyBorder="1" applyAlignment="1">
      <alignment horizontal="center" vertical="center"/>
      <protection/>
    </xf>
    <xf numFmtId="164" fontId="24" fillId="35" borderId="10" xfId="46" applyNumberFormat="1" applyFont="1" applyFill="1" applyBorder="1" applyAlignment="1">
      <alignment horizontal="center" vertical="center"/>
      <protection/>
    </xf>
    <xf numFmtId="164" fontId="26" fillId="41" borderId="10" xfId="46" applyNumberFormat="1" applyFont="1" applyFill="1" applyBorder="1" applyAlignment="1">
      <alignment horizontal="center" vertical="center" wrapText="1"/>
      <protection/>
    </xf>
    <xf numFmtId="164" fontId="52" fillId="39" borderId="10" xfId="46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cel Built-in Normal 2" xfId="48"/>
    <cellStyle name="Excel_BuiltIn_Good 1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4B1F6F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1352550</xdr:colOff>
      <xdr:row>2</xdr:row>
      <xdr:rowOff>28575</xdr:rowOff>
    </xdr:to>
    <xdr:pic>
      <xdr:nvPicPr>
        <xdr:cNvPr id="1" name="Picture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1885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1618"/>
  <sheetViews>
    <sheetView showGridLines="0" tabSelected="1" zoomScale="105" zoomScaleNormal="105" zoomScalePageLayoutView="0" workbookViewId="0" topLeftCell="A1">
      <selection activeCell="L5" sqref="L5"/>
    </sheetView>
  </sheetViews>
  <sheetFormatPr defaultColWidth="8.7109375" defaultRowHeight="12.75"/>
  <cols>
    <col min="1" max="1" width="14.57421875" style="51" customWidth="1"/>
    <col min="2" max="2" width="20.7109375" style="8" customWidth="1"/>
    <col min="3" max="3" width="7.7109375" style="8" bestFit="1" customWidth="1"/>
    <col min="4" max="4" width="8.28125" style="8" bestFit="1" customWidth="1"/>
    <col min="5" max="5" width="10.28125" style="8" customWidth="1"/>
    <col min="6" max="6" width="12.57421875" style="8" bestFit="1" customWidth="1"/>
    <col min="7" max="7" width="12.00390625" style="8" customWidth="1"/>
    <col min="8" max="8" width="13.00390625" style="8" customWidth="1"/>
    <col min="9" max="9" width="11.421875" style="8" bestFit="1" customWidth="1"/>
    <col min="10" max="10" width="11.00390625" style="8" customWidth="1"/>
    <col min="11" max="11" width="10.8515625" style="8" customWidth="1"/>
    <col min="12" max="12" width="21.57421875" style="96" customWidth="1"/>
    <col min="13" max="16384" width="8.7109375" style="88" customWidth="1"/>
  </cols>
  <sheetData>
    <row r="1" spans="1:12" ht="37.5" customHeight="1">
      <c r="A1" s="50"/>
      <c r="B1" s="50"/>
      <c r="C1" s="116" t="s">
        <v>512</v>
      </c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08.75" customHeight="1">
      <c r="A2" s="50"/>
      <c r="B2" s="50"/>
      <c r="C2" s="117" t="s">
        <v>436</v>
      </c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5" customHeight="1">
      <c r="A3" s="115" t="s">
        <v>0</v>
      </c>
      <c r="B3" s="111" t="s">
        <v>1</v>
      </c>
      <c r="C3" s="111" t="s">
        <v>2</v>
      </c>
      <c r="D3" s="111" t="s">
        <v>3</v>
      </c>
      <c r="E3" s="111" t="s">
        <v>4</v>
      </c>
      <c r="F3" s="112" t="s">
        <v>467</v>
      </c>
      <c r="G3" s="112" t="s">
        <v>468</v>
      </c>
      <c r="H3" s="112" t="s">
        <v>469</v>
      </c>
      <c r="I3" s="111" t="s">
        <v>5</v>
      </c>
      <c r="J3" s="111"/>
      <c r="K3" s="111"/>
      <c r="L3" s="118" t="s">
        <v>741</v>
      </c>
    </row>
    <row r="4" spans="1:12" ht="13.5" customHeight="1">
      <c r="A4" s="115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8"/>
    </row>
    <row r="5" spans="1:12" ht="23.25">
      <c r="A5" s="115"/>
      <c r="B5" s="111"/>
      <c r="C5" s="111"/>
      <c r="D5" s="111"/>
      <c r="E5" s="111"/>
      <c r="F5" s="111"/>
      <c r="G5" s="111"/>
      <c r="H5" s="111"/>
      <c r="I5" s="107" t="s">
        <v>6</v>
      </c>
      <c r="J5" s="107" t="s">
        <v>7</v>
      </c>
      <c r="K5" s="107" t="s">
        <v>8</v>
      </c>
      <c r="L5" s="108">
        <f>SUM(L8:L148)</f>
        <v>536951.9600000001</v>
      </c>
    </row>
    <row r="6" spans="1:12" ht="18.75" customHeight="1">
      <c r="A6" s="109"/>
      <c r="B6" s="109"/>
      <c r="C6" s="113" t="s">
        <v>740</v>
      </c>
      <c r="D6" s="113"/>
      <c r="E6" s="113"/>
      <c r="F6" s="113"/>
      <c r="G6" s="114">
        <f>SUM(L8:L27)</f>
        <v>121187.26</v>
      </c>
      <c r="H6" s="114"/>
      <c r="I6" s="109"/>
      <c r="J6" s="109"/>
      <c r="K6" s="109"/>
      <c r="L6" s="109"/>
    </row>
    <row r="7" spans="1:12" s="97" customFormat="1" ht="15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97" customFormat="1" ht="15.75">
      <c r="A8" s="58">
        <v>44729</v>
      </c>
      <c r="B8" s="53" t="s">
        <v>718</v>
      </c>
      <c r="C8" s="54">
        <v>6944</v>
      </c>
      <c r="D8" s="53" t="s">
        <v>444</v>
      </c>
      <c r="E8" s="55">
        <v>43.2</v>
      </c>
      <c r="F8" s="55">
        <v>43.8</v>
      </c>
      <c r="G8" s="55">
        <v>44.4</v>
      </c>
      <c r="H8" s="55">
        <v>45</v>
      </c>
      <c r="I8" s="55">
        <v>4166.67</v>
      </c>
      <c r="J8" s="55">
        <v>4166.67</v>
      </c>
      <c r="K8" s="55">
        <v>4166.67</v>
      </c>
      <c r="L8" s="55">
        <v>12500</v>
      </c>
    </row>
    <row r="9" spans="1:12" s="97" customFormat="1" ht="15.75">
      <c r="A9" s="58">
        <v>43999</v>
      </c>
      <c r="B9" s="53" t="s">
        <v>719</v>
      </c>
      <c r="C9" s="54">
        <v>5051</v>
      </c>
      <c r="D9" s="53" t="s">
        <v>444</v>
      </c>
      <c r="E9" s="55">
        <v>59.4</v>
      </c>
      <c r="F9" s="55">
        <v>59.4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</row>
    <row r="10" spans="1:12" s="97" customFormat="1" ht="15.75">
      <c r="A10" s="58">
        <v>43633</v>
      </c>
      <c r="B10" s="53" t="s">
        <v>720</v>
      </c>
      <c r="C10" s="54">
        <v>809</v>
      </c>
      <c r="D10" s="53" t="s">
        <v>444</v>
      </c>
      <c r="E10" s="55">
        <v>371</v>
      </c>
      <c r="F10" s="55">
        <v>375.5</v>
      </c>
      <c r="G10" s="55">
        <v>380</v>
      </c>
      <c r="H10" s="55">
        <v>384.5</v>
      </c>
      <c r="I10" s="55">
        <v>3638.81</v>
      </c>
      <c r="J10" s="55">
        <v>3638.81</v>
      </c>
      <c r="K10" s="55">
        <v>3638.81</v>
      </c>
      <c r="L10" s="55">
        <v>10916.44</v>
      </c>
    </row>
    <row r="11" spans="1:12" s="97" customFormat="1" ht="15.75">
      <c r="A11" s="58">
        <v>42172</v>
      </c>
      <c r="B11" s="53" t="s">
        <v>721</v>
      </c>
      <c r="C11" s="54">
        <v>1293</v>
      </c>
      <c r="D11" s="53" t="s">
        <v>444</v>
      </c>
      <c r="E11" s="55">
        <v>232</v>
      </c>
      <c r="F11" s="55">
        <v>235</v>
      </c>
      <c r="G11" s="55">
        <v>238</v>
      </c>
      <c r="H11" s="55">
        <v>241</v>
      </c>
      <c r="I11" s="55">
        <v>3879.31</v>
      </c>
      <c r="J11" s="55">
        <v>3879.31</v>
      </c>
      <c r="K11" s="55">
        <v>3879.31</v>
      </c>
      <c r="L11" s="55">
        <v>11637.93</v>
      </c>
    </row>
    <row r="12" spans="1:12" s="97" customFormat="1" ht="15.75">
      <c r="A12" s="58">
        <v>42172</v>
      </c>
      <c r="B12" s="53" t="s">
        <v>722</v>
      </c>
      <c r="C12" s="54">
        <v>287</v>
      </c>
      <c r="D12" s="53" t="s">
        <v>444</v>
      </c>
      <c r="E12" s="55">
        <v>1045</v>
      </c>
      <c r="F12" s="55">
        <v>1060</v>
      </c>
      <c r="G12" s="55">
        <v>0</v>
      </c>
      <c r="H12" s="55">
        <v>0</v>
      </c>
      <c r="I12" s="55">
        <v>4306.22</v>
      </c>
      <c r="J12" s="55">
        <v>0</v>
      </c>
      <c r="K12" s="55">
        <v>0</v>
      </c>
      <c r="L12" s="55">
        <v>4306.22</v>
      </c>
    </row>
    <row r="13" spans="1:12" s="97" customFormat="1" ht="15.75">
      <c r="A13" s="58">
        <v>41807</v>
      </c>
      <c r="B13" s="53" t="s">
        <v>723</v>
      </c>
      <c r="C13" s="54">
        <v>2985</v>
      </c>
      <c r="D13" s="53" t="s">
        <v>444</v>
      </c>
      <c r="E13" s="55">
        <v>100.5</v>
      </c>
      <c r="F13" s="55">
        <v>102</v>
      </c>
      <c r="G13" s="55">
        <v>103.5</v>
      </c>
      <c r="H13" s="55">
        <v>0</v>
      </c>
      <c r="I13" s="55">
        <v>4477.61</v>
      </c>
      <c r="J13" s="55">
        <v>4477.61</v>
      </c>
      <c r="K13" s="55">
        <v>0</v>
      </c>
      <c r="L13" s="55">
        <v>8955.22</v>
      </c>
    </row>
    <row r="14" spans="1:12" s="97" customFormat="1" ht="15.75">
      <c r="A14" s="58">
        <v>41077</v>
      </c>
      <c r="B14" s="53" t="s">
        <v>676</v>
      </c>
      <c r="C14" s="54">
        <v>1843</v>
      </c>
      <c r="D14" s="53" t="s">
        <v>444</v>
      </c>
      <c r="E14" s="55">
        <v>162.8</v>
      </c>
      <c r="F14" s="55">
        <v>165.2</v>
      </c>
      <c r="G14" s="55">
        <v>0</v>
      </c>
      <c r="H14" s="55">
        <v>0</v>
      </c>
      <c r="I14" s="55">
        <v>4422.6</v>
      </c>
      <c r="J14" s="55">
        <v>0</v>
      </c>
      <c r="K14" s="55">
        <v>0</v>
      </c>
      <c r="L14" s="55">
        <v>4422.6</v>
      </c>
    </row>
    <row r="15" spans="1:12" s="97" customFormat="1" ht="15.75">
      <c r="A15" s="58">
        <v>41077</v>
      </c>
      <c r="B15" s="53" t="s">
        <v>724</v>
      </c>
      <c r="C15" s="54">
        <v>1436</v>
      </c>
      <c r="D15" s="53" t="s">
        <v>444</v>
      </c>
      <c r="E15" s="55">
        <v>208.9</v>
      </c>
      <c r="F15" s="55">
        <v>211.9</v>
      </c>
      <c r="G15" s="55">
        <v>0</v>
      </c>
      <c r="H15" s="55">
        <v>0</v>
      </c>
      <c r="I15" s="55">
        <v>4308.28</v>
      </c>
      <c r="J15" s="55">
        <v>0</v>
      </c>
      <c r="K15" s="55">
        <v>0</v>
      </c>
      <c r="L15" s="55">
        <v>4308.28</v>
      </c>
    </row>
    <row r="16" spans="1:12" s="97" customFormat="1" ht="15.75">
      <c r="A16" s="58">
        <v>41077</v>
      </c>
      <c r="B16" s="53" t="s">
        <v>600</v>
      </c>
      <c r="C16" s="54">
        <v>2760</v>
      </c>
      <c r="D16" s="53" t="s">
        <v>444</v>
      </c>
      <c r="E16" s="55">
        <v>108.7</v>
      </c>
      <c r="F16" s="55">
        <v>104.2</v>
      </c>
      <c r="G16" s="55">
        <v>0</v>
      </c>
      <c r="H16" s="55">
        <v>0</v>
      </c>
      <c r="I16" s="110">
        <v>-12419.5</v>
      </c>
      <c r="J16" s="55">
        <v>0</v>
      </c>
      <c r="K16" s="55">
        <v>0</v>
      </c>
      <c r="L16" s="57">
        <v>-12419.5</v>
      </c>
    </row>
    <row r="17" spans="1:12" s="97" customFormat="1" ht="15.75">
      <c r="A17" s="52">
        <v>42895</v>
      </c>
      <c r="B17" s="53" t="s">
        <v>656</v>
      </c>
      <c r="C17" s="54">
        <v>193</v>
      </c>
      <c r="D17" s="53" t="s">
        <v>444</v>
      </c>
      <c r="E17" s="55">
        <v>1555</v>
      </c>
      <c r="F17" s="55">
        <v>1577</v>
      </c>
      <c r="G17" s="55">
        <v>1599</v>
      </c>
      <c r="H17" s="55">
        <v>0</v>
      </c>
      <c r="I17" s="55">
        <v>4244.37</v>
      </c>
      <c r="J17" s="55">
        <v>4244.37</v>
      </c>
      <c r="K17" s="55">
        <v>0</v>
      </c>
      <c r="L17" s="55">
        <v>8488.75</v>
      </c>
    </row>
    <row r="18" spans="1:12" s="97" customFormat="1" ht="15.75">
      <c r="A18" s="52">
        <v>42894</v>
      </c>
      <c r="B18" s="53" t="s">
        <v>725</v>
      </c>
      <c r="C18" s="54">
        <v>4317</v>
      </c>
      <c r="D18" s="53" t="s">
        <v>444</v>
      </c>
      <c r="E18" s="55">
        <v>69.5</v>
      </c>
      <c r="F18" s="55">
        <v>70.4</v>
      </c>
      <c r="G18" s="55">
        <v>71.3</v>
      </c>
      <c r="H18" s="55">
        <v>0</v>
      </c>
      <c r="I18" s="55">
        <v>3884.89</v>
      </c>
      <c r="J18" s="55">
        <v>3884.89</v>
      </c>
      <c r="K18" s="55">
        <v>0</v>
      </c>
      <c r="L18" s="55">
        <v>7769.78</v>
      </c>
    </row>
    <row r="19" spans="1:12" s="97" customFormat="1" ht="15.75">
      <c r="A19" s="52">
        <v>42893</v>
      </c>
      <c r="B19" s="53" t="s">
        <v>621</v>
      </c>
      <c r="C19" s="54">
        <v>1056</v>
      </c>
      <c r="D19" s="53" t="s">
        <v>444</v>
      </c>
      <c r="E19" s="55">
        <v>284</v>
      </c>
      <c r="F19" s="55">
        <v>288</v>
      </c>
      <c r="G19" s="55">
        <v>0</v>
      </c>
      <c r="H19" s="55">
        <v>0</v>
      </c>
      <c r="I19" s="55">
        <v>4225.35</v>
      </c>
      <c r="J19" s="55">
        <v>0</v>
      </c>
      <c r="K19" s="55">
        <v>0</v>
      </c>
      <c r="L19" s="55">
        <v>4225.35</v>
      </c>
    </row>
    <row r="20" spans="1:12" s="97" customFormat="1" ht="15.75">
      <c r="A20" s="52">
        <v>42892</v>
      </c>
      <c r="B20" s="53" t="s">
        <v>726</v>
      </c>
      <c r="C20" s="54">
        <v>296</v>
      </c>
      <c r="D20" s="53" t="s">
        <v>444</v>
      </c>
      <c r="E20" s="55">
        <v>1015</v>
      </c>
      <c r="F20" s="55">
        <v>1030</v>
      </c>
      <c r="G20" s="55">
        <v>1045</v>
      </c>
      <c r="H20" s="55">
        <v>1060</v>
      </c>
      <c r="I20" s="55">
        <v>4433.5</v>
      </c>
      <c r="J20" s="55">
        <v>4433.5</v>
      </c>
      <c r="K20" s="55">
        <v>4433.5</v>
      </c>
      <c r="L20" s="55">
        <v>13300.49</v>
      </c>
    </row>
    <row r="21" spans="1:12" s="97" customFormat="1" ht="15.75">
      <c r="A21" s="52">
        <v>42892</v>
      </c>
      <c r="B21" s="53" t="s">
        <v>727</v>
      </c>
      <c r="C21" s="54">
        <v>545</v>
      </c>
      <c r="D21" s="53" t="s">
        <v>444</v>
      </c>
      <c r="E21" s="55">
        <v>550</v>
      </c>
      <c r="F21" s="55">
        <v>558</v>
      </c>
      <c r="G21" s="55">
        <v>566</v>
      </c>
      <c r="H21" s="55">
        <v>574</v>
      </c>
      <c r="I21" s="55">
        <v>4363.64</v>
      </c>
      <c r="J21" s="55">
        <v>4363.64</v>
      </c>
      <c r="K21" s="55">
        <v>4363.64</v>
      </c>
      <c r="L21" s="55">
        <v>13090.91</v>
      </c>
    </row>
    <row r="22" spans="1:12" s="97" customFormat="1" ht="15.75">
      <c r="A22" s="52">
        <v>42892</v>
      </c>
      <c r="B22" s="53" t="s">
        <v>728</v>
      </c>
      <c r="C22" s="54">
        <v>771</v>
      </c>
      <c r="D22" s="53" t="s">
        <v>444</v>
      </c>
      <c r="E22" s="55">
        <v>389</v>
      </c>
      <c r="F22" s="55">
        <v>394.5</v>
      </c>
      <c r="G22" s="55">
        <v>0</v>
      </c>
      <c r="H22" s="55">
        <v>0</v>
      </c>
      <c r="I22" s="55">
        <v>4241.65</v>
      </c>
      <c r="J22" s="55">
        <v>0</v>
      </c>
      <c r="K22" s="55">
        <v>0</v>
      </c>
      <c r="L22" s="55">
        <v>4241.65</v>
      </c>
    </row>
    <row r="23" spans="1:12" s="97" customFormat="1" ht="15.75">
      <c r="A23" s="52">
        <v>42891</v>
      </c>
      <c r="B23" s="53" t="s">
        <v>729</v>
      </c>
      <c r="C23" s="54">
        <v>822</v>
      </c>
      <c r="D23" s="53" t="s">
        <v>444</v>
      </c>
      <c r="E23" s="55">
        <v>365</v>
      </c>
      <c r="F23" s="55">
        <v>370.5</v>
      </c>
      <c r="G23" s="55">
        <v>0</v>
      </c>
      <c r="H23" s="55">
        <v>0</v>
      </c>
      <c r="I23" s="55">
        <v>4520.55</v>
      </c>
      <c r="J23" s="55">
        <v>0</v>
      </c>
      <c r="K23" s="55">
        <v>0</v>
      </c>
      <c r="L23" s="55">
        <v>4520.55</v>
      </c>
    </row>
    <row r="24" spans="1:12" s="97" customFormat="1" ht="15.75">
      <c r="A24" s="52">
        <v>42888</v>
      </c>
      <c r="B24" s="53" t="s">
        <v>730</v>
      </c>
      <c r="C24" s="54">
        <v>1015</v>
      </c>
      <c r="D24" s="53" t="s">
        <v>444</v>
      </c>
      <c r="E24" s="55">
        <v>295.6</v>
      </c>
      <c r="F24" s="55">
        <v>299.8</v>
      </c>
      <c r="G24" s="55">
        <v>304</v>
      </c>
      <c r="H24" s="55">
        <v>308.2</v>
      </c>
      <c r="I24" s="55">
        <v>4262.52</v>
      </c>
      <c r="J24" s="55">
        <v>4262.52</v>
      </c>
      <c r="K24" s="55">
        <v>4262.52</v>
      </c>
      <c r="L24" s="55">
        <v>12787.55</v>
      </c>
    </row>
    <row r="25" spans="1:12" s="97" customFormat="1" ht="15.75">
      <c r="A25" s="52">
        <v>42888</v>
      </c>
      <c r="B25" s="53" t="s">
        <v>731</v>
      </c>
      <c r="C25" s="54">
        <v>711</v>
      </c>
      <c r="D25" s="53" t="s">
        <v>444</v>
      </c>
      <c r="E25" s="55">
        <v>422.1</v>
      </c>
      <c r="F25" s="55">
        <v>427.65</v>
      </c>
      <c r="G25" s="55">
        <v>0</v>
      </c>
      <c r="H25" s="55">
        <v>0</v>
      </c>
      <c r="I25" s="55">
        <v>3944.56</v>
      </c>
      <c r="J25" s="55">
        <v>0</v>
      </c>
      <c r="K25" s="55">
        <v>0</v>
      </c>
      <c r="L25" s="55">
        <v>3944.56</v>
      </c>
    </row>
    <row r="26" spans="1:12" s="97" customFormat="1" ht="15.75">
      <c r="A26" s="52">
        <v>42887</v>
      </c>
      <c r="B26" s="53" t="s">
        <v>576</v>
      </c>
      <c r="C26" s="54">
        <v>1905</v>
      </c>
      <c r="D26" s="53" t="s">
        <v>444</v>
      </c>
      <c r="E26" s="55">
        <v>157.5</v>
      </c>
      <c r="F26" s="55">
        <v>159.7</v>
      </c>
      <c r="G26" s="55">
        <v>0</v>
      </c>
      <c r="H26" s="55">
        <v>0</v>
      </c>
      <c r="I26" s="55">
        <v>4190.48</v>
      </c>
      <c r="J26" s="55">
        <v>0</v>
      </c>
      <c r="K26" s="55">
        <v>0</v>
      </c>
      <c r="L26" s="55">
        <v>4190.48</v>
      </c>
    </row>
    <row r="27" spans="1:12" s="97" customFormat="1" ht="15.75">
      <c r="A27" s="52">
        <v>42887</v>
      </c>
      <c r="B27" s="53" t="s">
        <v>729</v>
      </c>
      <c r="C27" s="54">
        <v>829</v>
      </c>
      <c r="D27" s="53" t="s">
        <v>444</v>
      </c>
      <c r="E27" s="55">
        <v>361.9</v>
      </c>
      <c r="F27" s="55">
        <v>361.9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</row>
    <row r="28" spans="1:12" s="97" customFormat="1" ht="15.75">
      <c r="A28" s="58">
        <v>46159</v>
      </c>
      <c r="B28" s="53" t="s">
        <v>732</v>
      </c>
      <c r="C28" s="54">
        <v>6742</v>
      </c>
      <c r="D28" s="53" t="s">
        <v>444</v>
      </c>
      <c r="E28" s="55">
        <v>44.5</v>
      </c>
      <c r="F28" s="55">
        <v>45.1</v>
      </c>
      <c r="G28" s="55">
        <v>45.7</v>
      </c>
      <c r="H28" s="55">
        <v>46.3</v>
      </c>
      <c r="I28" s="55">
        <v>4044.94</v>
      </c>
      <c r="J28" s="55">
        <v>4044.94</v>
      </c>
      <c r="K28" s="55">
        <v>4044.94</v>
      </c>
      <c r="L28" s="55">
        <v>12134.83</v>
      </c>
    </row>
    <row r="29" spans="1:12" s="97" customFormat="1" ht="15.75">
      <c r="A29" s="58">
        <v>45429</v>
      </c>
      <c r="B29" s="53" t="s">
        <v>733</v>
      </c>
      <c r="C29" s="54">
        <v>5076</v>
      </c>
      <c r="D29" s="53" t="s">
        <v>444</v>
      </c>
      <c r="E29" s="55">
        <v>59.1</v>
      </c>
      <c r="F29" s="55">
        <v>59.8</v>
      </c>
      <c r="G29" s="55">
        <v>60.5</v>
      </c>
      <c r="H29" s="55">
        <v>0</v>
      </c>
      <c r="I29" s="55">
        <v>3553.3</v>
      </c>
      <c r="J29" s="55">
        <v>3553.3</v>
      </c>
      <c r="K29" s="55">
        <v>0</v>
      </c>
      <c r="L29" s="55">
        <v>7106.6</v>
      </c>
    </row>
    <row r="30" spans="1:12" s="97" customFormat="1" ht="15.75">
      <c r="A30" s="58">
        <v>45063</v>
      </c>
      <c r="B30" s="53" t="s">
        <v>734</v>
      </c>
      <c r="C30" s="54">
        <v>800</v>
      </c>
      <c r="D30" s="53" t="s">
        <v>437</v>
      </c>
      <c r="E30" s="55">
        <v>375</v>
      </c>
      <c r="F30" s="55">
        <v>380</v>
      </c>
      <c r="G30" s="55">
        <v>385</v>
      </c>
      <c r="H30" s="55">
        <v>390</v>
      </c>
      <c r="I30" s="55">
        <v>4000</v>
      </c>
      <c r="J30" s="55">
        <v>4000</v>
      </c>
      <c r="K30" s="55">
        <v>4000</v>
      </c>
      <c r="L30" s="55">
        <v>12000</v>
      </c>
    </row>
    <row r="31" spans="1:12" s="97" customFormat="1" ht="15.75">
      <c r="A31" s="58">
        <v>45063</v>
      </c>
      <c r="B31" s="53" t="s">
        <v>552</v>
      </c>
      <c r="C31" s="54">
        <v>889</v>
      </c>
      <c r="D31" s="53" t="s">
        <v>437</v>
      </c>
      <c r="E31" s="55">
        <v>337.3</v>
      </c>
      <c r="F31" s="55">
        <v>342.3</v>
      </c>
      <c r="G31" s="55">
        <v>0</v>
      </c>
      <c r="H31" s="55">
        <v>0</v>
      </c>
      <c r="I31" s="55">
        <v>4447.08</v>
      </c>
      <c r="J31" s="55">
        <v>0</v>
      </c>
      <c r="K31" s="55">
        <v>0</v>
      </c>
      <c r="L31" s="55">
        <v>4447.08</v>
      </c>
    </row>
    <row r="32" spans="1:12" s="97" customFormat="1" ht="15.75">
      <c r="A32" s="58">
        <v>42872</v>
      </c>
      <c r="B32" s="53" t="s">
        <v>641</v>
      </c>
      <c r="C32" s="54">
        <v>4138</v>
      </c>
      <c r="D32" s="53" t="s">
        <v>437</v>
      </c>
      <c r="E32" s="55">
        <v>72.5</v>
      </c>
      <c r="F32" s="55">
        <v>73.5</v>
      </c>
      <c r="G32" s="55">
        <v>74.5</v>
      </c>
      <c r="H32" s="55">
        <v>75.5</v>
      </c>
      <c r="I32" s="55">
        <v>4137.93</v>
      </c>
      <c r="J32" s="55">
        <v>4137.93</v>
      </c>
      <c r="K32" s="55">
        <v>4137.93</v>
      </c>
      <c r="L32" s="55">
        <v>12413.79</v>
      </c>
    </row>
    <row r="33" spans="1:12" s="97" customFormat="1" ht="15.75">
      <c r="A33" s="58">
        <v>42141</v>
      </c>
      <c r="B33" s="53" t="s">
        <v>735</v>
      </c>
      <c r="C33" s="54">
        <v>1049</v>
      </c>
      <c r="D33" s="53" t="s">
        <v>437</v>
      </c>
      <c r="E33" s="55">
        <v>285.9</v>
      </c>
      <c r="F33" s="55">
        <v>289.9</v>
      </c>
      <c r="G33" s="55">
        <v>0</v>
      </c>
      <c r="H33" s="55">
        <v>0</v>
      </c>
      <c r="I33" s="55">
        <v>4197.27</v>
      </c>
      <c r="J33" s="55">
        <v>0</v>
      </c>
      <c r="K33" s="55">
        <v>0</v>
      </c>
      <c r="L33" s="55">
        <v>4197.27</v>
      </c>
    </row>
    <row r="34" spans="1:12" s="97" customFormat="1" ht="15.75">
      <c r="A34" s="58">
        <v>42141</v>
      </c>
      <c r="B34" s="53" t="s">
        <v>736</v>
      </c>
      <c r="C34" s="54">
        <v>1316</v>
      </c>
      <c r="D34" s="53" t="s">
        <v>437</v>
      </c>
      <c r="E34" s="55">
        <v>228</v>
      </c>
      <c r="F34" s="55">
        <v>231</v>
      </c>
      <c r="G34" s="55">
        <v>0</v>
      </c>
      <c r="H34" s="55">
        <v>0</v>
      </c>
      <c r="I34" s="55">
        <v>3947.37</v>
      </c>
      <c r="J34" s="55">
        <v>0</v>
      </c>
      <c r="K34" s="55">
        <v>0</v>
      </c>
      <c r="L34" s="55">
        <v>3947.37</v>
      </c>
    </row>
    <row r="35" spans="1:12" s="97" customFormat="1" ht="15.75">
      <c r="A35" s="58">
        <v>42141</v>
      </c>
      <c r="B35" s="53" t="s">
        <v>737</v>
      </c>
      <c r="C35" s="54">
        <v>3243</v>
      </c>
      <c r="D35" s="53" t="s">
        <v>437</v>
      </c>
      <c r="E35" s="55">
        <v>92.5</v>
      </c>
      <c r="F35" s="55">
        <v>92.5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</row>
    <row r="36" spans="1:12" s="97" customFormat="1" ht="15.75">
      <c r="A36" s="58">
        <v>42141</v>
      </c>
      <c r="B36" s="53" t="s">
        <v>738</v>
      </c>
      <c r="C36" s="54">
        <v>4178</v>
      </c>
      <c r="D36" s="53" t="s">
        <v>437</v>
      </c>
      <c r="E36" s="55">
        <v>71.8</v>
      </c>
      <c r="F36" s="55">
        <v>69.1</v>
      </c>
      <c r="G36" s="55">
        <v>0</v>
      </c>
      <c r="H36" s="55">
        <v>0</v>
      </c>
      <c r="I36" s="57">
        <v>-11281.34</v>
      </c>
      <c r="J36" s="55">
        <v>0</v>
      </c>
      <c r="K36" s="55">
        <v>0</v>
      </c>
      <c r="L36" s="57">
        <v>-11281.34</v>
      </c>
    </row>
    <row r="37" spans="1:12" s="97" customFormat="1" ht="15.75">
      <c r="A37" s="58">
        <v>41046</v>
      </c>
      <c r="B37" s="53" t="s">
        <v>714</v>
      </c>
      <c r="C37" s="54">
        <v>6316</v>
      </c>
      <c r="D37" s="53" t="s">
        <v>437</v>
      </c>
      <c r="E37" s="55">
        <v>47.5</v>
      </c>
      <c r="F37" s="55">
        <v>48.1</v>
      </c>
      <c r="G37" s="55">
        <v>48.7</v>
      </c>
      <c r="H37" s="55">
        <v>49.3</v>
      </c>
      <c r="I37" s="55">
        <v>3789.47</v>
      </c>
      <c r="J37" s="55">
        <v>3789.47</v>
      </c>
      <c r="K37" s="55">
        <v>3789.47</v>
      </c>
      <c r="L37" s="55">
        <v>11368.42</v>
      </c>
    </row>
    <row r="38" spans="1:12" s="97" customFormat="1" ht="15.75">
      <c r="A38" s="58">
        <v>41046</v>
      </c>
      <c r="B38" s="53" t="s">
        <v>699</v>
      </c>
      <c r="C38" s="54">
        <v>2874</v>
      </c>
      <c r="D38" s="53" t="s">
        <v>437</v>
      </c>
      <c r="E38" s="55">
        <v>104.4</v>
      </c>
      <c r="F38" s="55">
        <v>104.4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</row>
    <row r="39" spans="1:12" s="97" customFormat="1" ht="15.75">
      <c r="A39" s="58">
        <v>40680</v>
      </c>
      <c r="B39" s="53" t="s">
        <v>730</v>
      </c>
      <c r="C39" s="54">
        <v>1009</v>
      </c>
      <c r="D39" s="53" t="s">
        <v>437</v>
      </c>
      <c r="E39" s="55">
        <v>297.4</v>
      </c>
      <c r="F39" s="55">
        <v>301.6</v>
      </c>
      <c r="G39" s="55">
        <v>0</v>
      </c>
      <c r="H39" s="55">
        <v>0</v>
      </c>
      <c r="I39" s="55">
        <v>4236.72</v>
      </c>
      <c r="J39" s="55">
        <v>0</v>
      </c>
      <c r="K39" s="55">
        <v>0</v>
      </c>
      <c r="L39" s="55">
        <v>4236.72</v>
      </c>
    </row>
    <row r="40" spans="1:12" s="97" customFormat="1" ht="15.75">
      <c r="A40" s="58">
        <v>40315</v>
      </c>
      <c r="B40" s="53" t="s">
        <v>725</v>
      </c>
      <c r="C40" s="54">
        <v>5425</v>
      </c>
      <c r="D40" s="53" t="s">
        <v>437</v>
      </c>
      <c r="E40" s="55">
        <v>55.3</v>
      </c>
      <c r="F40" s="55">
        <v>56</v>
      </c>
      <c r="G40" s="55">
        <v>56.7</v>
      </c>
      <c r="H40" s="55">
        <v>57.4</v>
      </c>
      <c r="I40" s="55">
        <v>3797.47</v>
      </c>
      <c r="J40" s="55">
        <v>3797.47</v>
      </c>
      <c r="K40" s="55">
        <v>3797.47</v>
      </c>
      <c r="L40" s="55">
        <v>11392.41</v>
      </c>
    </row>
    <row r="41" spans="1:12" s="97" customFormat="1" ht="15.75">
      <c r="A41" s="52">
        <v>42864</v>
      </c>
      <c r="B41" s="53" t="s">
        <v>725</v>
      </c>
      <c r="C41" s="54">
        <v>5660</v>
      </c>
      <c r="D41" s="53" t="s">
        <v>437</v>
      </c>
      <c r="E41" s="55">
        <v>53</v>
      </c>
      <c r="F41" s="55">
        <v>51.5</v>
      </c>
      <c r="G41" s="55">
        <v>0</v>
      </c>
      <c r="H41" s="55">
        <v>0</v>
      </c>
      <c r="I41" s="57">
        <v>-8490.57</v>
      </c>
      <c r="J41" s="55">
        <v>0</v>
      </c>
      <c r="K41" s="55">
        <v>0</v>
      </c>
      <c r="L41" s="57">
        <v>-8490.57</v>
      </c>
    </row>
    <row r="42" spans="1:12" s="97" customFormat="1" ht="15.75">
      <c r="A42" s="52">
        <v>42860</v>
      </c>
      <c r="B42" s="53" t="s">
        <v>739</v>
      </c>
      <c r="C42" s="54">
        <v>376</v>
      </c>
      <c r="D42" s="53" t="s">
        <v>437</v>
      </c>
      <c r="E42" s="55">
        <v>798</v>
      </c>
      <c r="F42" s="55">
        <v>808</v>
      </c>
      <c r="G42" s="55">
        <v>0</v>
      </c>
      <c r="H42" s="55">
        <v>0</v>
      </c>
      <c r="I42" s="55">
        <v>3759.4</v>
      </c>
      <c r="J42" s="55">
        <v>0</v>
      </c>
      <c r="K42" s="55">
        <v>0</v>
      </c>
      <c r="L42" s="55">
        <v>3759.4</v>
      </c>
    </row>
    <row r="43" spans="1:12" s="97" customFormat="1" ht="15.75">
      <c r="A43" s="52">
        <v>42859</v>
      </c>
      <c r="B43" s="53" t="s">
        <v>586</v>
      </c>
      <c r="C43" s="54">
        <v>2248</v>
      </c>
      <c r="D43" s="53" t="s">
        <v>437</v>
      </c>
      <c r="E43" s="55">
        <v>133.45</v>
      </c>
      <c r="F43" s="55">
        <v>135.35</v>
      </c>
      <c r="G43" s="55">
        <v>137.25</v>
      </c>
      <c r="H43" s="55">
        <v>0</v>
      </c>
      <c r="I43" s="55">
        <v>4271.26</v>
      </c>
      <c r="J43" s="55">
        <v>4271.26</v>
      </c>
      <c r="K43" s="55">
        <v>0</v>
      </c>
      <c r="L43" s="55">
        <v>8542.53</v>
      </c>
    </row>
    <row r="44" spans="1:12" s="97" customFormat="1" ht="15.75">
      <c r="A44" s="52">
        <v>42859</v>
      </c>
      <c r="B44" s="53" t="s">
        <v>587</v>
      </c>
      <c r="C44" s="54">
        <v>2730</v>
      </c>
      <c r="D44" s="53" t="s">
        <v>437</v>
      </c>
      <c r="E44" s="55">
        <v>109.9</v>
      </c>
      <c r="F44" s="55">
        <v>111.4</v>
      </c>
      <c r="G44" s="55">
        <v>0</v>
      </c>
      <c r="H44" s="55">
        <v>0</v>
      </c>
      <c r="I44" s="55">
        <v>4094.63</v>
      </c>
      <c r="J44" s="55">
        <v>0</v>
      </c>
      <c r="K44" s="55">
        <v>0</v>
      </c>
      <c r="L44" s="55">
        <v>4094.63</v>
      </c>
    </row>
    <row r="45" spans="1:12" s="97" customFormat="1" ht="15.75">
      <c r="A45" s="52">
        <v>42859</v>
      </c>
      <c r="B45" s="53" t="s">
        <v>534</v>
      </c>
      <c r="C45" s="54">
        <v>455</v>
      </c>
      <c r="D45" s="53" t="s">
        <v>437</v>
      </c>
      <c r="E45" s="55">
        <v>659.5</v>
      </c>
      <c r="F45" s="55">
        <v>668.5</v>
      </c>
      <c r="G45" s="55">
        <v>677.5</v>
      </c>
      <c r="H45" s="55">
        <v>0</v>
      </c>
      <c r="I45" s="55">
        <v>4094.01</v>
      </c>
      <c r="J45" s="55">
        <v>4094.01</v>
      </c>
      <c r="K45" s="55">
        <v>0</v>
      </c>
      <c r="L45" s="55">
        <v>8188.02</v>
      </c>
    </row>
    <row r="46" spans="1:12" s="97" customFormat="1" ht="15.75">
      <c r="A46" s="52">
        <v>42858</v>
      </c>
      <c r="B46" s="53" t="s">
        <v>588</v>
      </c>
      <c r="C46" s="54">
        <v>1453</v>
      </c>
      <c r="D46" s="53" t="s">
        <v>437</v>
      </c>
      <c r="E46" s="55">
        <v>206.5</v>
      </c>
      <c r="F46" s="55">
        <v>209.5</v>
      </c>
      <c r="G46" s="55">
        <v>212.5</v>
      </c>
      <c r="H46" s="55">
        <v>215.5</v>
      </c>
      <c r="I46" s="55">
        <v>4358.35</v>
      </c>
      <c r="J46" s="55">
        <v>4358.35</v>
      </c>
      <c r="K46" s="55">
        <v>4358.35</v>
      </c>
      <c r="L46" s="55">
        <v>13075.06</v>
      </c>
    </row>
    <row r="47" spans="1:12" s="97" customFormat="1" ht="15.75">
      <c r="A47" s="52">
        <v>42858</v>
      </c>
      <c r="B47" s="53" t="s">
        <v>589</v>
      </c>
      <c r="C47" s="54">
        <v>552</v>
      </c>
      <c r="D47" s="53" t="s">
        <v>437</v>
      </c>
      <c r="E47" s="55">
        <v>543.4</v>
      </c>
      <c r="F47" s="55">
        <v>551.4</v>
      </c>
      <c r="G47" s="55">
        <v>0</v>
      </c>
      <c r="H47" s="55">
        <v>0</v>
      </c>
      <c r="I47" s="55">
        <v>4416.64</v>
      </c>
      <c r="J47" s="55">
        <v>0</v>
      </c>
      <c r="K47" s="55">
        <v>0</v>
      </c>
      <c r="L47" s="55">
        <v>4416.64</v>
      </c>
    </row>
    <row r="48" spans="1:12" s="97" customFormat="1" ht="15.75">
      <c r="A48" s="52">
        <v>42858</v>
      </c>
      <c r="B48" s="53" t="s">
        <v>479</v>
      </c>
      <c r="C48" s="54">
        <v>1007</v>
      </c>
      <c r="D48" s="53" t="s">
        <v>437</v>
      </c>
      <c r="E48" s="55">
        <v>298</v>
      </c>
      <c r="F48" s="55">
        <v>301.7</v>
      </c>
      <c r="G48" s="55">
        <v>0</v>
      </c>
      <c r="H48" s="55">
        <v>0</v>
      </c>
      <c r="I48" s="55">
        <v>3724.83</v>
      </c>
      <c r="J48" s="55">
        <v>0</v>
      </c>
      <c r="K48" s="55">
        <v>0</v>
      </c>
      <c r="L48" s="55">
        <v>3724.83</v>
      </c>
    </row>
    <row r="49" spans="1:12" s="97" customFormat="1" ht="15.75">
      <c r="A49" s="52">
        <v>42857</v>
      </c>
      <c r="B49" s="53" t="s">
        <v>590</v>
      </c>
      <c r="C49" s="54">
        <v>1322</v>
      </c>
      <c r="D49" s="53" t="s">
        <v>437</v>
      </c>
      <c r="E49" s="55">
        <v>227</v>
      </c>
      <c r="F49" s="55">
        <v>220.6</v>
      </c>
      <c r="G49" s="55">
        <v>0</v>
      </c>
      <c r="H49" s="55">
        <v>0</v>
      </c>
      <c r="I49" s="57">
        <v>-8458.15</v>
      </c>
      <c r="J49" s="55">
        <v>0</v>
      </c>
      <c r="K49" s="55">
        <v>0</v>
      </c>
      <c r="L49" s="57">
        <v>-8458.15</v>
      </c>
    </row>
    <row r="50" spans="1:12" s="97" customFormat="1" ht="15.75">
      <c r="A50" s="58">
        <v>45764</v>
      </c>
      <c r="B50" s="53" t="s">
        <v>482</v>
      </c>
      <c r="C50" s="54">
        <v>2679</v>
      </c>
      <c r="D50" s="53" t="s">
        <v>437</v>
      </c>
      <c r="E50" s="55">
        <v>112</v>
      </c>
      <c r="F50" s="55">
        <v>112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</row>
    <row r="51" spans="1:12" s="97" customFormat="1" ht="15.75">
      <c r="A51" s="58">
        <v>45399</v>
      </c>
      <c r="B51" s="53" t="s">
        <v>479</v>
      </c>
      <c r="C51" s="54">
        <v>1083</v>
      </c>
      <c r="D51" s="53" t="s">
        <v>437</v>
      </c>
      <c r="E51" s="55">
        <v>277</v>
      </c>
      <c r="F51" s="55">
        <v>281</v>
      </c>
      <c r="G51" s="55">
        <v>0</v>
      </c>
      <c r="H51" s="55">
        <v>0</v>
      </c>
      <c r="I51" s="55">
        <v>4332.13</v>
      </c>
      <c r="J51" s="55">
        <v>0</v>
      </c>
      <c r="K51" s="55">
        <v>0</v>
      </c>
      <c r="L51" s="55">
        <v>4332.13</v>
      </c>
    </row>
    <row r="52" spans="1:12" s="97" customFormat="1" ht="15.75">
      <c r="A52" s="58">
        <v>45399</v>
      </c>
      <c r="B52" s="53" t="s">
        <v>591</v>
      </c>
      <c r="C52" s="54">
        <v>7042</v>
      </c>
      <c r="D52" s="53" t="s">
        <v>437</v>
      </c>
      <c r="E52" s="55">
        <v>42.6</v>
      </c>
      <c r="F52" s="55">
        <v>43.2</v>
      </c>
      <c r="G52" s="55">
        <v>0</v>
      </c>
      <c r="H52" s="55">
        <v>0</v>
      </c>
      <c r="I52" s="55">
        <v>4225.35</v>
      </c>
      <c r="J52" s="55">
        <v>0</v>
      </c>
      <c r="K52" s="55">
        <v>0</v>
      </c>
      <c r="L52" s="55">
        <v>4225.35</v>
      </c>
    </row>
    <row r="53" spans="1:12" s="97" customFormat="1" ht="15.75">
      <c r="A53" s="58">
        <v>45399</v>
      </c>
      <c r="B53" s="53" t="s">
        <v>592</v>
      </c>
      <c r="C53" s="54">
        <v>1775</v>
      </c>
      <c r="D53" s="53" t="s">
        <v>437</v>
      </c>
      <c r="E53" s="55">
        <v>169</v>
      </c>
      <c r="F53" s="55">
        <v>169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</row>
    <row r="54" spans="1:12" s="97" customFormat="1" ht="15.75">
      <c r="A54" s="58">
        <v>44303</v>
      </c>
      <c r="B54" s="53" t="s">
        <v>593</v>
      </c>
      <c r="C54" s="54">
        <v>2844</v>
      </c>
      <c r="D54" s="53" t="s">
        <v>437</v>
      </c>
      <c r="E54" s="55">
        <v>105.5</v>
      </c>
      <c r="F54" s="55">
        <v>107</v>
      </c>
      <c r="G54" s="55">
        <v>108.5</v>
      </c>
      <c r="H54" s="55">
        <v>110</v>
      </c>
      <c r="I54" s="55">
        <v>4265.4</v>
      </c>
      <c r="J54" s="55">
        <v>4265.4</v>
      </c>
      <c r="K54" s="55">
        <v>4265.4</v>
      </c>
      <c r="L54" s="55">
        <v>12796.2</v>
      </c>
    </row>
    <row r="55" spans="1:12" s="97" customFormat="1" ht="15.75">
      <c r="A55" s="58">
        <v>43938</v>
      </c>
      <c r="B55" s="53" t="s">
        <v>594</v>
      </c>
      <c r="C55" s="54">
        <v>3922</v>
      </c>
      <c r="D55" s="53" t="s">
        <v>437</v>
      </c>
      <c r="E55" s="55">
        <v>76.5</v>
      </c>
      <c r="F55" s="55">
        <v>77.5</v>
      </c>
      <c r="G55" s="55">
        <v>0</v>
      </c>
      <c r="H55" s="55">
        <v>0</v>
      </c>
      <c r="I55" s="55">
        <v>3921.57</v>
      </c>
      <c r="J55" s="55">
        <v>0</v>
      </c>
      <c r="K55" s="55">
        <v>0</v>
      </c>
      <c r="L55" s="55">
        <v>3921.57</v>
      </c>
    </row>
    <row r="56" spans="1:12" s="97" customFormat="1" ht="15.75">
      <c r="A56" s="58">
        <v>43572</v>
      </c>
      <c r="B56" s="53" t="s">
        <v>595</v>
      </c>
      <c r="C56" s="54">
        <v>6342</v>
      </c>
      <c r="D56" s="53" t="s">
        <v>437</v>
      </c>
      <c r="E56" s="55">
        <v>47.3</v>
      </c>
      <c r="F56" s="55">
        <v>47.9</v>
      </c>
      <c r="G56" s="55">
        <v>0</v>
      </c>
      <c r="H56" s="55">
        <v>0</v>
      </c>
      <c r="I56" s="55">
        <v>3805.5</v>
      </c>
      <c r="J56" s="55">
        <v>0</v>
      </c>
      <c r="K56" s="55">
        <v>0</v>
      </c>
      <c r="L56" s="55">
        <v>3805.5</v>
      </c>
    </row>
    <row r="57" spans="1:12" s="97" customFormat="1" ht="15.75">
      <c r="A57" s="58">
        <v>43207</v>
      </c>
      <c r="B57" s="53" t="s">
        <v>596</v>
      </c>
      <c r="C57" s="54">
        <v>713</v>
      </c>
      <c r="D57" s="53" t="s">
        <v>437</v>
      </c>
      <c r="E57" s="55">
        <v>421</v>
      </c>
      <c r="F57" s="55">
        <v>427</v>
      </c>
      <c r="G57" s="55">
        <v>433</v>
      </c>
      <c r="H57" s="55">
        <v>439</v>
      </c>
      <c r="I57" s="55">
        <v>4275.53</v>
      </c>
      <c r="J57" s="55">
        <v>4275.53</v>
      </c>
      <c r="K57" s="55">
        <v>4275.53</v>
      </c>
      <c r="L57" s="55">
        <v>12826.6</v>
      </c>
    </row>
    <row r="58" spans="1:12" s="97" customFormat="1" ht="15.75">
      <c r="A58" s="58">
        <v>42842</v>
      </c>
      <c r="B58" s="53" t="s">
        <v>597</v>
      </c>
      <c r="C58" s="54">
        <v>3452</v>
      </c>
      <c r="D58" s="53" t="s">
        <v>437</v>
      </c>
      <c r="E58" s="55">
        <v>86.9</v>
      </c>
      <c r="F58" s="55">
        <v>88.1</v>
      </c>
      <c r="G58" s="55">
        <v>89.3</v>
      </c>
      <c r="H58" s="55">
        <v>0</v>
      </c>
      <c r="I58" s="55">
        <v>4142.69</v>
      </c>
      <c r="J58" s="55">
        <v>4142.69</v>
      </c>
      <c r="K58" s="55">
        <v>0</v>
      </c>
      <c r="L58" s="55">
        <v>8285.38</v>
      </c>
    </row>
    <row r="59" spans="1:12" s="97" customFormat="1" ht="15.75">
      <c r="A59" s="58">
        <v>41381</v>
      </c>
      <c r="B59" s="53" t="s">
        <v>598</v>
      </c>
      <c r="C59" s="54">
        <v>2564</v>
      </c>
      <c r="D59" s="53" t="s">
        <v>437</v>
      </c>
      <c r="E59" s="55">
        <v>117</v>
      </c>
      <c r="F59" s="55">
        <v>118.5</v>
      </c>
      <c r="G59" s="55">
        <v>0</v>
      </c>
      <c r="H59" s="55">
        <v>0</v>
      </c>
      <c r="I59" s="55">
        <v>3846.15</v>
      </c>
      <c r="J59" s="55">
        <v>0</v>
      </c>
      <c r="K59" s="55">
        <v>0</v>
      </c>
      <c r="L59" s="55">
        <v>3846.15</v>
      </c>
    </row>
    <row r="60" spans="1:12" s="97" customFormat="1" ht="15.75">
      <c r="A60" s="58">
        <v>41381</v>
      </c>
      <c r="B60" s="53" t="s">
        <v>599</v>
      </c>
      <c r="C60" s="54">
        <v>2555</v>
      </c>
      <c r="D60" s="53" t="s">
        <v>437</v>
      </c>
      <c r="E60" s="55">
        <v>117.4</v>
      </c>
      <c r="F60" s="55">
        <v>118.9</v>
      </c>
      <c r="G60" s="55">
        <v>0</v>
      </c>
      <c r="H60" s="55">
        <v>0</v>
      </c>
      <c r="I60" s="55">
        <v>3833.05</v>
      </c>
      <c r="J60" s="55">
        <v>0</v>
      </c>
      <c r="K60" s="55">
        <v>0</v>
      </c>
      <c r="L60" s="55">
        <v>3833.05</v>
      </c>
    </row>
    <row r="61" spans="1:12" s="97" customFormat="1" ht="15.75">
      <c r="A61" s="58">
        <v>41016</v>
      </c>
      <c r="B61" s="53" t="s">
        <v>600</v>
      </c>
      <c r="C61" s="54">
        <v>3979</v>
      </c>
      <c r="D61" s="53" t="s">
        <v>437</v>
      </c>
      <c r="E61" s="55">
        <v>75.4</v>
      </c>
      <c r="F61" s="55">
        <v>76.4</v>
      </c>
      <c r="G61" s="55">
        <v>77.4</v>
      </c>
      <c r="H61" s="55">
        <v>0</v>
      </c>
      <c r="I61" s="55">
        <v>3978.78</v>
      </c>
      <c r="J61" s="55">
        <v>3978.78</v>
      </c>
      <c r="K61" s="55">
        <v>0</v>
      </c>
      <c r="L61" s="55">
        <v>7957.56</v>
      </c>
    </row>
    <row r="62" spans="1:12" s="97" customFormat="1" ht="15.75">
      <c r="A62" s="58">
        <v>41016</v>
      </c>
      <c r="B62" s="53" t="s">
        <v>601</v>
      </c>
      <c r="C62" s="54">
        <v>1565</v>
      </c>
      <c r="D62" s="53" t="s">
        <v>437</v>
      </c>
      <c r="E62" s="55">
        <v>191.7</v>
      </c>
      <c r="F62" s="55">
        <v>191.7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</row>
    <row r="63" spans="1:12" s="97" customFormat="1" ht="15.75">
      <c r="A63" s="58">
        <v>40650</v>
      </c>
      <c r="B63" s="53" t="s">
        <v>602</v>
      </c>
      <c r="C63" s="54">
        <v>3309</v>
      </c>
      <c r="D63" s="53" t="s">
        <v>437</v>
      </c>
      <c r="E63" s="55">
        <v>90.65</v>
      </c>
      <c r="F63" s="55">
        <v>91.95</v>
      </c>
      <c r="G63" s="55">
        <v>93.25</v>
      </c>
      <c r="H63" s="55">
        <v>94.55</v>
      </c>
      <c r="I63" s="55">
        <v>4302.26</v>
      </c>
      <c r="J63" s="55">
        <v>4302.26</v>
      </c>
      <c r="K63" s="55">
        <v>4302.26</v>
      </c>
      <c r="L63" s="55">
        <v>12906.78</v>
      </c>
    </row>
    <row r="64" spans="1:12" s="97" customFormat="1" ht="15.75">
      <c r="A64" s="58">
        <v>40650</v>
      </c>
      <c r="B64" s="53" t="s">
        <v>603</v>
      </c>
      <c r="C64" s="54">
        <v>1781</v>
      </c>
      <c r="D64" s="53" t="s">
        <v>437</v>
      </c>
      <c r="E64" s="55">
        <v>168.4</v>
      </c>
      <c r="F64" s="55">
        <v>170.8</v>
      </c>
      <c r="G64" s="55">
        <v>0</v>
      </c>
      <c r="H64" s="55">
        <v>0</v>
      </c>
      <c r="I64" s="55">
        <v>4275.53</v>
      </c>
      <c r="J64" s="55">
        <v>0</v>
      </c>
      <c r="K64" s="55">
        <v>0</v>
      </c>
      <c r="L64" s="55">
        <v>4275.53</v>
      </c>
    </row>
    <row r="65" spans="1:12" s="97" customFormat="1" ht="15.75">
      <c r="A65" s="58">
        <v>40650</v>
      </c>
      <c r="B65" s="53" t="s">
        <v>604</v>
      </c>
      <c r="C65" s="54">
        <v>5505</v>
      </c>
      <c r="D65" s="53" t="s">
        <v>437</v>
      </c>
      <c r="E65" s="55">
        <v>54.5</v>
      </c>
      <c r="F65" s="55">
        <v>54.5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</row>
    <row r="66" spans="1:12" s="97" customFormat="1" ht="15.75">
      <c r="A66" s="52">
        <v>42832</v>
      </c>
      <c r="B66" s="53" t="s">
        <v>605</v>
      </c>
      <c r="C66" s="54">
        <v>1546</v>
      </c>
      <c r="D66" s="53" t="s">
        <v>437</v>
      </c>
      <c r="E66" s="55">
        <v>194</v>
      </c>
      <c r="F66" s="55">
        <v>196.8</v>
      </c>
      <c r="G66" s="55">
        <v>0</v>
      </c>
      <c r="H66" s="55">
        <v>0</v>
      </c>
      <c r="I66" s="55">
        <v>4329.9</v>
      </c>
      <c r="J66" s="55">
        <v>0</v>
      </c>
      <c r="K66" s="55">
        <v>0</v>
      </c>
      <c r="L66" s="55">
        <v>4329.9</v>
      </c>
    </row>
    <row r="67" spans="1:12" s="97" customFormat="1" ht="15.75">
      <c r="A67" s="52">
        <v>42831</v>
      </c>
      <c r="B67" s="53" t="s">
        <v>606</v>
      </c>
      <c r="C67" s="54">
        <v>4040</v>
      </c>
      <c r="D67" s="53" t="s">
        <v>437</v>
      </c>
      <c r="E67" s="55">
        <v>74.25</v>
      </c>
      <c r="F67" s="55">
        <v>75.25</v>
      </c>
      <c r="G67" s="55">
        <v>76.25</v>
      </c>
      <c r="H67" s="55">
        <v>77.25</v>
      </c>
      <c r="I67" s="55">
        <v>4040.4</v>
      </c>
      <c r="J67" s="55">
        <v>4040.4</v>
      </c>
      <c r="K67" s="55">
        <v>4040.4</v>
      </c>
      <c r="L67" s="55">
        <v>12121.21</v>
      </c>
    </row>
    <row r="68" spans="1:12" s="97" customFormat="1" ht="15.75">
      <c r="A68" s="52">
        <v>42831</v>
      </c>
      <c r="B68" s="53" t="s">
        <v>521</v>
      </c>
      <c r="C68" s="54">
        <v>3209</v>
      </c>
      <c r="D68" s="53" t="s">
        <v>437</v>
      </c>
      <c r="E68" s="55">
        <v>93.5</v>
      </c>
      <c r="F68" s="55">
        <v>94.7</v>
      </c>
      <c r="G68" s="55">
        <v>0</v>
      </c>
      <c r="H68" s="55">
        <v>0</v>
      </c>
      <c r="I68" s="55">
        <v>3850.27</v>
      </c>
      <c r="J68" s="55">
        <v>0</v>
      </c>
      <c r="K68" s="55">
        <v>0</v>
      </c>
      <c r="L68" s="55">
        <v>3850.27</v>
      </c>
    </row>
    <row r="69" spans="1:12" s="97" customFormat="1" ht="15.75">
      <c r="A69" s="52">
        <v>42830</v>
      </c>
      <c r="B69" s="53" t="s">
        <v>607</v>
      </c>
      <c r="C69" s="54">
        <v>2414</v>
      </c>
      <c r="D69" s="53" t="s">
        <v>437</v>
      </c>
      <c r="E69" s="55">
        <v>124.3</v>
      </c>
      <c r="F69" s="55">
        <v>120.7</v>
      </c>
      <c r="G69" s="55">
        <v>0</v>
      </c>
      <c r="H69" s="55">
        <v>0</v>
      </c>
      <c r="I69" s="57">
        <v>-8688.66</v>
      </c>
      <c r="J69" s="55">
        <v>0</v>
      </c>
      <c r="K69" s="55">
        <v>0</v>
      </c>
      <c r="L69" s="57">
        <v>-8688.66</v>
      </c>
    </row>
    <row r="70" spans="1:12" s="97" customFormat="1" ht="15.75">
      <c r="A70" s="52">
        <v>42828</v>
      </c>
      <c r="B70" s="53" t="s">
        <v>608</v>
      </c>
      <c r="C70" s="54">
        <v>5172</v>
      </c>
      <c r="D70" s="53" t="s">
        <v>437</v>
      </c>
      <c r="E70" s="55">
        <v>58</v>
      </c>
      <c r="F70" s="55">
        <v>58.7</v>
      </c>
      <c r="G70" s="55">
        <v>0</v>
      </c>
      <c r="H70" s="55">
        <v>0</v>
      </c>
      <c r="I70" s="55">
        <v>3620.69</v>
      </c>
      <c r="J70" s="55">
        <v>0</v>
      </c>
      <c r="K70" s="55">
        <v>0</v>
      </c>
      <c r="L70" s="55">
        <v>3620.69</v>
      </c>
    </row>
    <row r="71" spans="1:12" s="97" customFormat="1" ht="15.75">
      <c r="A71" s="58">
        <v>46463</v>
      </c>
      <c r="B71" s="53" t="s">
        <v>609</v>
      </c>
      <c r="C71" s="54">
        <v>1000</v>
      </c>
      <c r="D71" s="53" t="s">
        <v>437</v>
      </c>
      <c r="E71" s="55">
        <v>300</v>
      </c>
      <c r="F71" s="55">
        <v>304.5</v>
      </c>
      <c r="G71" s="55">
        <v>309</v>
      </c>
      <c r="H71" s="55">
        <v>313.5</v>
      </c>
      <c r="I71" s="55">
        <v>4500</v>
      </c>
      <c r="J71" s="55">
        <v>4500</v>
      </c>
      <c r="K71" s="55">
        <v>4500</v>
      </c>
      <c r="L71" s="55">
        <v>13500</v>
      </c>
    </row>
    <row r="72" spans="1:12" s="97" customFormat="1" ht="15.75">
      <c r="A72" s="58">
        <v>45002</v>
      </c>
      <c r="B72" s="53" t="s">
        <v>610</v>
      </c>
      <c r="C72" s="54">
        <v>2941</v>
      </c>
      <c r="D72" s="53" t="s">
        <v>437</v>
      </c>
      <c r="E72" s="55">
        <v>102</v>
      </c>
      <c r="F72" s="55">
        <v>103.45</v>
      </c>
      <c r="G72" s="55">
        <v>105</v>
      </c>
      <c r="H72" s="55">
        <v>106.5</v>
      </c>
      <c r="I72" s="55">
        <v>4264.71</v>
      </c>
      <c r="J72" s="55">
        <v>4558.82</v>
      </c>
      <c r="K72" s="55">
        <v>4411.76</v>
      </c>
      <c r="L72" s="55">
        <v>13235.29</v>
      </c>
    </row>
    <row r="73" spans="1:12" s="97" customFormat="1" ht="15.75">
      <c r="A73" s="58">
        <v>44637</v>
      </c>
      <c r="B73" s="53" t="s">
        <v>611</v>
      </c>
      <c r="C73" s="54">
        <v>725</v>
      </c>
      <c r="D73" s="53" t="s">
        <v>437</v>
      </c>
      <c r="E73" s="55">
        <v>414</v>
      </c>
      <c r="F73" s="55">
        <v>414</v>
      </c>
      <c r="G73" s="55">
        <v>0</v>
      </c>
      <c r="H73" s="55">
        <v>0</v>
      </c>
      <c r="I73" s="55">
        <v>0</v>
      </c>
      <c r="J73" s="55">
        <v>0</v>
      </c>
      <c r="K73" s="55">
        <v>0</v>
      </c>
      <c r="L73" s="55">
        <v>0</v>
      </c>
    </row>
    <row r="74" spans="1:12" s="97" customFormat="1" ht="15.75">
      <c r="A74" s="58">
        <v>44272</v>
      </c>
      <c r="B74" s="53" t="s">
        <v>612</v>
      </c>
      <c r="C74" s="54">
        <v>2691</v>
      </c>
      <c r="D74" s="53" t="s">
        <v>437</v>
      </c>
      <c r="E74" s="55">
        <v>111.5</v>
      </c>
      <c r="F74" s="55">
        <v>108.5</v>
      </c>
      <c r="G74" s="55">
        <v>0</v>
      </c>
      <c r="H74" s="55">
        <v>0</v>
      </c>
      <c r="I74" s="57">
        <v>-8071.75</v>
      </c>
      <c r="J74" s="55">
        <v>0</v>
      </c>
      <c r="K74" s="55">
        <v>0</v>
      </c>
      <c r="L74" s="57">
        <v>-8071.75</v>
      </c>
    </row>
    <row r="75" spans="1:12" s="97" customFormat="1" ht="15.75">
      <c r="A75" s="58">
        <v>42080</v>
      </c>
      <c r="B75" s="53" t="s">
        <v>613</v>
      </c>
      <c r="C75" s="54">
        <v>240</v>
      </c>
      <c r="D75" s="53" t="s">
        <v>437</v>
      </c>
      <c r="E75" s="55">
        <v>1250</v>
      </c>
      <c r="F75" s="55">
        <v>1265</v>
      </c>
      <c r="G75" s="55">
        <v>0</v>
      </c>
      <c r="H75" s="55">
        <v>0</v>
      </c>
      <c r="I75" s="55">
        <v>3600</v>
      </c>
      <c r="J75" s="55">
        <v>0</v>
      </c>
      <c r="K75" s="55">
        <v>0</v>
      </c>
      <c r="L75" s="55">
        <v>3600</v>
      </c>
    </row>
    <row r="76" spans="1:12" s="97" customFormat="1" ht="15.75">
      <c r="A76" s="58">
        <v>42080</v>
      </c>
      <c r="B76" s="53" t="s">
        <v>614</v>
      </c>
      <c r="C76" s="54">
        <v>2166</v>
      </c>
      <c r="D76" s="53" t="s">
        <v>437</v>
      </c>
      <c r="E76" s="55">
        <v>138.5</v>
      </c>
      <c r="F76" s="55">
        <v>138.5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</row>
    <row r="77" spans="1:12" s="97" customFormat="1" ht="15.75">
      <c r="A77" s="58">
        <v>41715</v>
      </c>
      <c r="B77" s="53" t="s">
        <v>615</v>
      </c>
      <c r="C77" s="54">
        <v>3571</v>
      </c>
      <c r="D77" s="53" t="s">
        <v>437</v>
      </c>
      <c r="E77" s="55">
        <v>84</v>
      </c>
      <c r="F77" s="55">
        <v>85.2</v>
      </c>
      <c r="G77" s="55">
        <v>86.4</v>
      </c>
      <c r="H77" s="55">
        <v>0</v>
      </c>
      <c r="I77" s="55">
        <v>4285.71</v>
      </c>
      <c r="J77" s="55">
        <v>4285.71</v>
      </c>
      <c r="K77" s="55">
        <v>0</v>
      </c>
      <c r="L77" s="55">
        <v>8571.43</v>
      </c>
    </row>
    <row r="78" spans="1:12" s="97" customFormat="1" ht="15.75">
      <c r="A78" s="58">
        <v>41715</v>
      </c>
      <c r="B78" s="53" t="s">
        <v>616</v>
      </c>
      <c r="C78" s="54">
        <v>366</v>
      </c>
      <c r="D78" s="53" t="s">
        <v>437</v>
      </c>
      <c r="E78" s="55">
        <v>819</v>
      </c>
      <c r="F78" s="55">
        <v>831</v>
      </c>
      <c r="G78" s="55">
        <v>0</v>
      </c>
      <c r="H78" s="55">
        <v>0</v>
      </c>
      <c r="I78" s="55">
        <v>4395.6</v>
      </c>
      <c r="J78" s="55">
        <v>0</v>
      </c>
      <c r="K78" s="55">
        <v>0</v>
      </c>
      <c r="L78" s="55">
        <v>4395.6</v>
      </c>
    </row>
    <row r="79" spans="1:12" s="97" customFormat="1" ht="15.75">
      <c r="A79" s="58">
        <v>41715</v>
      </c>
      <c r="B79" s="53" t="s">
        <v>551</v>
      </c>
      <c r="C79" s="54">
        <v>1687</v>
      </c>
      <c r="D79" s="53" t="s">
        <v>437</v>
      </c>
      <c r="E79" s="55">
        <v>177.8</v>
      </c>
      <c r="F79" s="55">
        <v>180.3</v>
      </c>
      <c r="G79" s="55">
        <v>0</v>
      </c>
      <c r="H79" s="55">
        <v>0</v>
      </c>
      <c r="I79" s="55">
        <v>4218.22</v>
      </c>
      <c r="J79" s="55">
        <v>0</v>
      </c>
      <c r="K79" s="55">
        <v>0</v>
      </c>
      <c r="L79" s="55">
        <v>4218.22</v>
      </c>
    </row>
    <row r="80" spans="1:12" s="97" customFormat="1" ht="15.75">
      <c r="A80" s="58">
        <v>41715</v>
      </c>
      <c r="B80" s="53" t="s">
        <v>617</v>
      </c>
      <c r="C80" s="54">
        <v>513</v>
      </c>
      <c r="D80" s="53" t="s">
        <v>437</v>
      </c>
      <c r="E80" s="55">
        <v>585</v>
      </c>
      <c r="F80" s="55">
        <v>569</v>
      </c>
      <c r="G80" s="55">
        <v>0</v>
      </c>
      <c r="H80" s="55">
        <v>0</v>
      </c>
      <c r="I80" s="57">
        <v>-8205.13</v>
      </c>
      <c r="J80" s="55">
        <v>0</v>
      </c>
      <c r="K80" s="55">
        <v>0</v>
      </c>
      <c r="L80" s="57">
        <v>-8205.13</v>
      </c>
    </row>
    <row r="81" spans="1:12" s="97" customFormat="1" ht="15.75">
      <c r="A81" s="58">
        <v>40254</v>
      </c>
      <c r="B81" s="53" t="s">
        <v>618</v>
      </c>
      <c r="C81" s="54">
        <v>2703</v>
      </c>
      <c r="D81" s="53" t="s">
        <v>437</v>
      </c>
      <c r="E81" s="55">
        <v>111</v>
      </c>
      <c r="F81" s="55">
        <v>112.5</v>
      </c>
      <c r="G81" s="55">
        <v>114</v>
      </c>
      <c r="H81" s="55">
        <v>115.5</v>
      </c>
      <c r="I81" s="55">
        <v>4054.05</v>
      </c>
      <c r="J81" s="55">
        <v>4054.05</v>
      </c>
      <c r="K81" s="55">
        <v>4054.05</v>
      </c>
      <c r="L81" s="55">
        <v>12162.16</v>
      </c>
    </row>
    <row r="82" spans="1:12" s="97" customFormat="1" ht="15.75">
      <c r="A82" s="58">
        <v>40254</v>
      </c>
      <c r="B82" s="53" t="s">
        <v>619</v>
      </c>
      <c r="C82" s="54">
        <v>1744</v>
      </c>
      <c r="D82" s="53" t="s">
        <v>437</v>
      </c>
      <c r="E82" s="55">
        <v>172</v>
      </c>
      <c r="F82" s="55">
        <v>174.4</v>
      </c>
      <c r="G82" s="55">
        <v>0</v>
      </c>
      <c r="H82" s="55">
        <v>0</v>
      </c>
      <c r="I82" s="55">
        <v>4186.05</v>
      </c>
      <c r="J82" s="55">
        <v>0</v>
      </c>
      <c r="K82" s="55">
        <v>0</v>
      </c>
      <c r="L82" s="55">
        <v>4186.05</v>
      </c>
    </row>
    <row r="83" spans="1:12" s="97" customFormat="1" ht="15.75">
      <c r="A83" s="52">
        <v>42803</v>
      </c>
      <c r="B83" s="53" t="s">
        <v>615</v>
      </c>
      <c r="C83" s="54">
        <v>4348</v>
      </c>
      <c r="D83" s="53" t="s">
        <v>437</v>
      </c>
      <c r="E83" s="55">
        <v>69</v>
      </c>
      <c r="F83" s="55">
        <v>69.9</v>
      </c>
      <c r="G83" s="55">
        <v>0</v>
      </c>
      <c r="H83" s="55">
        <v>0</v>
      </c>
      <c r="I83" s="55">
        <v>3913.04</v>
      </c>
      <c r="J83" s="55">
        <v>0</v>
      </c>
      <c r="K83" s="55">
        <v>0</v>
      </c>
      <c r="L83" s="55">
        <v>3913.04</v>
      </c>
    </row>
    <row r="84" spans="1:12" s="97" customFormat="1" ht="15.75">
      <c r="A84" s="52">
        <v>42803</v>
      </c>
      <c r="B84" s="53" t="s">
        <v>620</v>
      </c>
      <c r="C84" s="54">
        <v>4104</v>
      </c>
      <c r="D84" s="53" t="s">
        <v>437</v>
      </c>
      <c r="E84" s="55">
        <v>73.1</v>
      </c>
      <c r="F84" s="55">
        <v>71.1</v>
      </c>
      <c r="G84" s="55">
        <v>0</v>
      </c>
      <c r="H84" s="55">
        <v>0</v>
      </c>
      <c r="I84" s="57">
        <v>-8207.93</v>
      </c>
      <c r="J84" s="55">
        <v>0</v>
      </c>
      <c r="K84" s="55">
        <v>0</v>
      </c>
      <c r="L84" s="57">
        <v>-8207.93</v>
      </c>
    </row>
    <row r="85" spans="1:12" s="97" customFormat="1" ht="15.75">
      <c r="A85" s="52">
        <v>42802</v>
      </c>
      <c r="B85" s="53" t="s">
        <v>620</v>
      </c>
      <c r="C85" s="54">
        <v>4545</v>
      </c>
      <c r="D85" s="53" t="s">
        <v>437</v>
      </c>
      <c r="E85" s="55">
        <v>66</v>
      </c>
      <c r="F85" s="55">
        <v>66.9</v>
      </c>
      <c r="G85" s="55">
        <v>67.8</v>
      </c>
      <c r="H85" s="55">
        <v>68.7</v>
      </c>
      <c r="I85" s="55">
        <v>4090.91</v>
      </c>
      <c r="J85" s="55">
        <v>4090.91</v>
      </c>
      <c r="K85" s="55">
        <v>4090.91</v>
      </c>
      <c r="L85" s="55">
        <v>12272.73</v>
      </c>
    </row>
    <row r="86" spans="1:12" s="97" customFormat="1" ht="15.75">
      <c r="A86" s="52">
        <v>42802</v>
      </c>
      <c r="B86" s="53" t="s">
        <v>621</v>
      </c>
      <c r="C86" s="54">
        <v>1319</v>
      </c>
      <c r="D86" s="53" t="s">
        <v>437</v>
      </c>
      <c r="E86" s="55">
        <v>227.5</v>
      </c>
      <c r="F86" s="55">
        <v>227.5</v>
      </c>
      <c r="G86" s="55">
        <v>0</v>
      </c>
      <c r="H86" s="55">
        <v>0</v>
      </c>
      <c r="I86" s="55">
        <v>0</v>
      </c>
      <c r="J86" s="55">
        <v>0</v>
      </c>
      <c r="K86" s="55">
        <v>0</v>
      </c>
      <c r="L86" s="55">
        <v>0</v>
      </c>
    </row>
    <row r="87" spans="1:12" s="97" customFormat="1" ht="15.75">
      <c r="A87" s="52">
        <v>42801</v>
      </c>
      <c r="B87" s="53" t="s">
        <v>622</v>
      </c>
      <c r="C87" s="54">
        <v>1824</v>
      </c>
      <c r="D87" s="53" t="s">
        <v>437</v>
      </c>
      <c r="E87" s="55">
        <v>164.5</v>
      </c>
      <c r="F87" s="55">
        <v>166.9</v>
      </c>
      <c r="G87" s="55">
        <v>0</v>
      </c>
      <c r="H87" s="55">
        <v>0</v>
      </c>
      <c r="I87" s="55">
        <v>4376.9</v>
      </c>
      <c r="J87" s="55">
        <v>0</v>
      </c>
      <c r="K87" s="55">
        <v>0</v>
      </c>
      <c r="L87" s="55">
        <v>4376.9</v>
      </c>
    </row>
    <row r="88" spans="1:12" s="97" customFormat="1" ht="15.75">
      <c r="A88" s="52">
        <v>42801</v>
      </c>
      <c r="B88" s="53" t="s">
        <v>623</v>
      </c>
      <c r="C88" s="54">
        <v>1419</v>
      </c>
      <c r="D88" s="53" t="s">
        <v>437</v>
      </c>
      <c r="E88" s="55">
        <v>211.35</v>
      </c>
      <c r="F88" s="55">
        <v>211.35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55">
        <v>0</v>
      </c>
    </row>
    <row r="89" spans="1:12" s="97" customFormat="1" ht="15.75">
      <c r="A89" s="52">
        <v>42801</v>
      </c>
      <c r="B89" s="53" t="s">
        <v>624</v>
      </c>
      <c r="C89" s="54">
        <v>374</v>
      </c>
      <c r="D89" s="53" t="s">
        <v>437</v>
      </c>
      <c r="E89" s="55">
        <v>802</v>
      </c>
      <c r="F89" s="55">
        <v>778</v>
      </c>
      <c r="G89" s="55">
        <v>0</v>
      </c>
      <c r="H89" s="55">
        <v>0</v>
      </c>
      <c r="I89" s="57">
        <v>-8977.56</v>
      </c>
      <c r="J89" s="55">
        <v>0</v>
      </c>
      <c r="K89" s="55">
        <v>0</v>
      </c>
      <c r="L89" s="57">
        <v>-8977.56</v>
      </c>
    </row>
    <row r="90" spans="1:12" s="97" customFormat="1" ht="15.75">
      <c r="A90" s="52">
        <v>42800</v>
      </c>
      <c r="B90" s="53" t="s">
        <v>622</v>
      </c>
      <c r="C90" s="54">
        <v>1899</v>
      </c>
      <c r="D90" s="53" t="s">
        <v>437</v>
      </c>
      <c r="E90" s="55">
        <v>158</v>
      </c>
      <c r="F90" s="55">
        <v>160.2</v>
      </c>
      <c r="G90" s="55">
        <v>162.4</v>
      </c>
      <c r="H90" s="55">
        <v>164.6</v>
      </c>
      <c r="I90" s="55">
        <v>4177.22</v>
      </c>
      <c r="J90" s="55">
        <v>4177.22</v>
      </c>
      <c r="K90" s="55">
        <v>4177.22</v>
      </c>
      <c r="L90" s="55">
        <v>12531.65</v>
      </c>
    </row>
    <row r="91" spans="1:12" s="97" customFormat="1" ht="15.75">
      <c r="A91" s="52">
        <v>42800</v>
      </c>
      <c r="B91" s="53" t="s">
        <v>625</v>
      </c>
      <c r="C91" s="54">
        <v>466</v>
      </c>
      <c r="D91" s="53" t="s">
        <v>437</v>
      </c>
      <c r="E91" s="55">
        <v>644</v>
      </c>
      <c r="F91" s="55">
        <v>644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</row>
    <row r="92" spans="1:12" s="97" customFormat="1" ht="15.75">
      <c r="A92" s="52">
        <v>42800</v>
      </c>
      <c r="B92" s="53" t="s">
        <v>531</v>
      </c>
      <c r="C92" s="54">
        <v>1290</v>
      </c>
      <c r="D92" s="53" t="s">
        <v>437</v>
      </c>
      <c r="E92" s="55">
        <v>232.5</v>
      </c>
      <c r="F92" s="55">
        <v>232.5</v>
      </c>
      <c r="G92" s="55">
        <v>0</v>
      </c>
      <c r="H92" s="55">
        <v>0</v>
      </c>
      <c r="I92" s="55">
        <v>0</v>
      </c>
      <c r="J92" s="55">
        <v>0</v>
      </c>
      <c r="K92" s="55">
        <v>0</v>
      </c>
      <c r="L92" s="55">
        <v>0</v>
      </c>
    </row>
    <row r="93" spans="1:12" s="97" customFormat="1" ht="15.75">
      <c r="A93" s="52">
        <v>42797</v>
      </c>
      <c r="B93" s="53" t="s">
        <v>626</v>
      </c>
      <c r="C93" s="54">
        <v>4110</v>
      </c>
      <c r="D93" s="53" t="s">
        <v>437</v>
      </c>
      <c r="E93" s="55">
        <v>73</v>
      </c>
      <c r="F93" s="55">
        <v>74</v>
      </c>
      <c r="G93" s="55">
        <v>0</v>
      </c>
      <c r="H93" s="55">
        <v>0</v>
      </c>
      <c r="I93" s="55">
        <v>4109.59</v>
      </c>
      <c r="J93" s="55">
        <v>0</v>
      </c>
      <c r="K93" s="55">
        <v>0</v>
      </c>
      <c r="L93" s="55">
        <v>4109.59</v>
      </c>
    </row>
    <row r="94" spans="1:12" s="97" customFormat="1" ht="15.75">
      <c r="A94" s="52">
        <v>42796</v>
      </c>
      <c r="B94" s="53" t="s">
        <v>622</v>
      </c>
      <c r="C94" s="54">
        <v>2198</v>
      </c>
      <c r="D94" s="53" t="s">
        <v>437</v>
      </c>
      <c r="E94" s="55">
        <v>136.5</v>
      </c>
      <c r="F94" s="55">
        <v>132.5</v>
      </c>
      <c r="G94" s="55">
        <v>0</v>
      </c>
      <c r="H94" s="55">
        <v>0</v>
      </c>
      <c r="I94" s="57">
        <v>-8791.21</v>
      </c>
      <c r="J94" s="55">
        <v>0</v>
      </c>
      <c r="K94" s="55">
        <v>0</v>
      </c>
      <c r="L94" s="57">
        <v>-8791.21</v>
      </c>
    </row>
    <row r="95" spans="1:12" s="97" customFormat="1" ht="15.75">
      <c r="A95" s="52">
        <v>42795</v>
      </c>
      <c r="B95" s="53" t="s">
        <v>627</v>
      </c>
      <c r="C95" s="54">
        <v>1749</v>
      </c>
      <c r="D95" s="53" t="s">
        <v>437</v>
      </c>
      <c r="E95" s="55">
        <v>171.5</v>
      </c>
      <c r="F95" s="55">
        <v>174</v>
      </c>
      <c r="G95" s="55">
        <v>176.5</v>
      </c>
      <c r="H95" s="55">
        <v>0</v>
      </c>
      <c r="I95" s="55">
        <v>4373.18</v>
      </c>
      <c r="J95" s="55">
        <v>4373.18</v>
      </c>
      <c r="K95" s="55">
        <v>0</v>
      </c>
      <c r="L95" s="55">
        <v>8746.36</v>
      </c>
    </row>
    <row r="96" spans="1:12" s="97" customFormat="1" ht="15.75">
      <c r="A96" s="58">
        <v>44609</v>
      </c>
      <c r="B96" s="53" t="s">
        <v>628</v>
      </c>
      <c r="C96" s="54">
        <v>417</v>
      </c>
      <c r="D96" s="53" t="s">
        <v>437</v>
      </c>
      <c r="E96" s="55">
        <v>719</v>
      </c>
      <c r="F96" s="55">
        <v>729</v>
      </c>
      <c r="G96" s="55">
        <v>0</v>
      </c>
      <c r="H96" s="55">
        <v>0</v>
      </c>
      <c r="I96" s="55">
        <v>4172.46</v>
      </c>
      <c r="J96" s="55">
        <v>0</v>
      </c>
      <c r="K96" s="55">
        <v>0</v>
      </c>
      <c r="L96" s="55">
        <v>4172.46</v>
      </c>
    </row>
    <row r="97" spans="1:12" s="97" customFormat="1" ht="15.75">
      <c r="A97" s="58">
        <v>44609</v>
      </c>
      <c r="B97" s="53" t="s">
        <v>629</v>
      </c>
      <c r="C97" s="54">
        <v>987</v>
      </c>
      <c r="D97" s="53" t="s">
        <v>437</v>
      </c>
      <c r="E97" s="55">
        <v>304</v>
      </c>
      <c r="F97" s="55">
        <v>304</v>
      </c>
      <c r="G97" s="55">
        <v>0</v>
      </c>
      <c r="H97" s="55">
        <v>0</v>
      </c>
      <c r="I97" s="55">
        <v>0</v>
      </c>
      <c r="J97" s="55">
        <v>0</v>
      </c>
      <c r="K97" s="55">
        <v>0</v>
      </c>
      <c r="L97" s="55">
        <v>0</v>
      </c>
    </row>
    <row r="98" spans="1:12" s="97" customFormat="1" ht="15.75">
      <c r="A98" s="58">
        <v>44244</v>
      </c>
      <c r="B98" s="53" t="s">
        <v>630</v>
      </c>
      <c r="C98" s="54">
        <v>526</v>
      </c>
      <c r="D98" s="53" t="s">
        <v>437</v>
      </c>
      <c r="E98" s="55">
        <v>570</v>
      </c>
      <c r="F98" s="55">
        <v>578</v>
      </c>
      <c r="G98" s="55">
        <v>0</v>
      </c>
      <c r="H98" s="55">
        <v>0</v>
      </c>
      <c r="I98" s="55">
        <v>4210.53</v>
      </c>
      <c r="J98" s="55">
        <v>0</v>
      </c>
      <c r="K98" s="55">
        <v>0</v>
      </c>
      <c r="L98" s="55">
        <v>4210.53</v>
      </c>
    </row>
    <row r="99" spans="1:12" s="97" customFormat="1" ht="15.75">
      <c r="A99" s="58">
        <v>44244</v>
      </c>
      <c r="B99" s="53" t="s">
        <v>631</v>
      </c>
      <c r="C99" s="54">
        <v>3942</v>
      </c>
      <c r="D99" s="53" t="s">
        <v>437</v>
      </c>
      <c r="E99" s="55">
        <v>76.1</v>
      </c>
      <c r="F99" s="55">
        <v>77.1</v>
      </c>
      <c r="G99" s="55">
        <v>0</v>
      </c>
      <c r="H99" s="55">
        <v>0</v>
      </c>
      <c r="I99" s="55">
        <v>3942.18</v>
      </c>
      <c r="J99" s="55">
        <v>0</v>
      </c>
      <c r="K99" s="55">
        <v>0</v>
      </c>
      <c r="L99" s="55">
        <v>3942.18</v>
      </c>
    </row>
    <row r="100" spans="1:12" s="97" customFormat="1" ht="15.75">
      <c r="A100" s="58">
        <v>42783</v>
      </c>
      <c r="B100" s="53" t="s">
        <v>632</v>
      </c>
      <c r="C100" s="54">
        <v>1781</v>
      </c>
      <c r="D100" s="53" t="s">
        <v>437</v>
      </c>
      <c r="E100" s="55">
        <v>168.4</v>
      </c>
      <c r="F100" s="55">
        <v>170.9</v>
      </c>
      <c r="G100" s="55">
        <v>173.4</v>
      </c>
      <c r="H100" s="55">
        <v>175.9</v>
      </c>
      <c r="I100" s="55">
        <v>4453.68</v>
      </c>
      <c r="J100" s="55">
        <v>4453.68</v>
      </c>
      <c r="K100" s="55">
        <v>4453.68</v>
      </c>
      <c r="L100" s="55">
        <v>13361.05</v>
      </c>
    </row>
    <row r="101" spans="1:12" s="97" customFormat="1" ht="15.75">
      <c r="A101" s="58">
        <v>42417</v>
      </c>
      <c r="B101" s="53" t="s">
        <v>633</v>
      </c>
      <c r="C101" s="54">
        <v>405</v>
      </c>
      <c r="D101" s="53" t="s">
        <v>437</v>
      </c>
      <c r="E101" s="55">
        <v>740</v>
      </c>
      <c r="F101" s="55">
        <v>750</v>
      </c>
      <c r="G101" s="55">
        <v>0</v>
      </c>
      <c r="H101" s="55">
        <v>0</v>
      </c>
      <c r="I101" s="55">
        <v>4054.05</v>
      </c>
      <c r="J101" s="55">
        <v>0</v>
      </c>
      <c r="K101" s="55">
        <v>0</v>
      </c>
      <c r="L101" s="55">
        <v>4054.05</v>
      </c>
    </row>
    <row r="102" spans="1:12" s="97" customFormat="1" ht="15.75">
      <c r="A102" s="58">
        <v>42052</v>
      </c>
      <c r="B102" s="53" t="s">
        <v>536</v>
      </c>
      <c r="C102" s="54">
        <v>743</v>
      </c>
      <c r="D102" s="53" t="s">
        <v>437</v>
      </c>
      <c r="E102" s="55">
        <v>404</v>
      </c>
      <c r="F102" s="55">
        <v>410</v>
      </c>
      <c r="G102" s="55">
        <v>0</v>
      </c>
      <c r="H102" s="55">
        <v>0</v>
      </c>
      <c r="I102" s="55">
        <v>4455.45</v>
      </c>
      <c r="J102" s="55">
        <v>0</v>
      </c>
      <c r="K102" s="55">
        <v>0</v>
      </c>
      <c r="L102" s="55">
        <v>4455.45</v>
      </c>
    </row>
    <row r="103" spans="1:12" s="97" customFormat="1" ht="15.75">
      <c r="A103" s="58">
        <v>41687</v>
      </c>
      <c r="B103" s="53" t="s">
        <v>634</v>
      </c>
      <c r="C103" s="54">
        <v>3550</v>
      </c>
      <c r="D103" s="53" t="s">
        <v>437</v>
      </c>
      <c r="E103" s="55">
        <v>84.5</v>
      </c>
      <c r="F103" s="55">
        <v>82</v>
      </c>
      <c r="G103" s="55">
        <v>0</v>
      </c>
      <c r="H103" s="55">
        <v>0</v>
      </c>
      <c r="I103" s="57">
        <v>-8875.74</v>
      </c>
      <c r="J103" s="55">
        <v>0</v>
      </c>
      <c r="K103" s="55">
        <v>0</v>
      </c>
      <c r="L103" s="57">
        <v>-8875.74</v>
      </c>
    </row>
    <row r="104" spans="1:12" s="97" customFormat="1" ht="15.75">
      <c r="A104" s="58">
        <v>41687</v>
      </c>
      <c r="B104" s="53" t="s">
        <v>635</v>
      </c>
      <c r="C104" s="54">
        <v>4552</v>
      </c>
      <c r="D104" s="53" t="s">
        <v>437</v>
      </c>
      <c r="E104" s="55">
        <v>65.9</v>
      </c>
      <c r="F104" s="55">
        <v>66.8</v>
      </c>
      <c r="G104" s="55">
        <v>0</v>
      </c>
      <c r="H104" s="55">
        <v>0</v>
      </c>
      <c r="I104" s="55">
        <v>4097.12</v>
      </c>
      <c r="J104" s="55">
        <v>0</v>
      </c>
      <c r="K104" s="55">
        <v>0</v>
      </c>
      <c r="L104" s="55">
        <v>4097.12</v>
      </c>
    </row>
    <row r="105" spans="1:12" s="97" customFormat="1" ht="15.75">
      <c r="A105" s="58">
        <v>41687</v>
      </c>
      <c r="B105" s="53" t="s">
        <v>636</v>
      </c>
      <c r="C105" s="54">
        <v>742</v>
      </c>
      <c r="D105" s="53" t="s">
        <v>437</v>
      </c>
      <c r="E105" s="55">
        <v>404.4</v>
      </c>
      <c r="F105" s="55">
        <v>404.4</v>
      </c>
      <c r="G105" s="55">
        <v>0</v>
      </c>
      <c r="H105" s="55">
        <v>0</v>
      </c>
      <c r="I105" s="55">
        <v>0</v>
      </c>
      <c r="J105" s="55">
        <v>0</v>
      </c>
      <c r="K105" s="55">
        <v>0</v>
      </c>
      <c r="L105" s="55">
        <v>0</v>
      </c>
    </row>
    <row r="106" spans="1:12" s="97" customFormat="1" ht="15.75">
      <c r="A106" s="58">
        <v>41322</v>
      </c>
      <c r="B106" s="53" t="s">
        <v>637</v>
      </c>
      <c r="C106" s="54">
        <v>4295</v>
      </c>
      <c r="D106" s="53" t="s">
        <v>437</v>
      </c>
      <c r="E106" s="55">
        <v>69.85</v>
      </c>
      <c r="F106" s="55">
        <v>70.75</v>
      </c>
      <c r="G106" s="55">
        <v>0</v>
      </c>
      <c r="H106" s="55">
        <v>0</v>
      </c>
      <c r="I106" s="55">
        <v>3865.43</v>
      </c>
      <c r="J106" s="55">
        <v>0</v>
      </c>
      <c r="K106" s="55">
        <v>0</v>
      </c>
      <c r="L106" s="55">
        <v>3865.43</v>
      </c>
    </row>
    <row r="107" spans="1:12" s="97" customFormat="1" ht="15.75">
      <c r="A107" s="58">
        <v>41322</v>
      </c>
      <c r="B107" s="53" t="s">
        <v>638</v>
      </c>
      <c r="C107" s="54">
        <v>375</v>
      </c>
      <c r="D107" s="53" t="s">
        <v>437</v>
      </c>
      <c r="E107" s="55">
        <v>799</v>
      </c>
      <c r="F107" s="55">
        <v>799</v>
      </c>
      <c r="G107" s="55">
        <v>0</v>
      </c>
      <c r="H107" s="55">
        <v>0</v>
      </c>
      <c r="I107" s="55">
        <v>0</v>
      </c>
      <c r="J107" s="55">
        <v>0</v>
      </c>
      <c r="K107" s="55">
        <v>0</v>
      </c>
      <c r="L107" s="55">
        <v>0</v>
      </c>
    </row>
    <row r="108" spans="1:12" s="97" customFormat="1" ht="15.75">
      <c r="A108" s="52">
        <v>42775</v>
      </c>
      <c r="B108" s="53" t="s">
        <v>638</v>
      </c>
      <c r="C108" s="54">
        <v>430</v>
      </c>
      <c r="D108" s="53" t="s">
        <v>437</v>
      </c>
      <c r="E108" s="55">
        <v>697</v>
      </c>
      <c r="F108" s="55">
        <v>706.65</v>
      </c>
      <c r="G108" s="55">
        <v>717</v>
      </c>
      <c r="H108" s="55">
        <v>0</v>
      </c>
      <c r="I108" s="55">
        <v>4153.52</v>
      </c>
      <c r="J108" s="55">
        <v>4454.81</v>
      </c>
      <c r="K108" s="55">
        <v>0</v>
      </c>
      <c r="L108" s="55">
        <v>8608.32</v>
      </c>
    </row>
    <row r="109" spans="1:12" s="97" customFormat="1" ht="15.75">
      <c r="A109" s="52">
        <v>42775</v>
      </c>
      <c r="B109" s="53" t="s">
        <v>639</v>
      </c>
      <c r="C109" s="54">
        <v>893</v>
      </c>
      <c r="D109" s="53" t="s">
        <v>437</v>
      </c>
      <c r="E109" s="55">
        <v>336</v>
      </c>
      <c r="F109" s="55">
        <v>336</v>
      </c>
      <c r="G109" s="55">
        <v>0</v>
      </c>
      <c r="H109" s="55">
        <v>0</v>
      </c>
      <c r="I109" s="55">
        <v>0</v>
      </c>
      <c r="J109" s="55">
        <v>0</v>
      </c>
      <c r="K109" s="55">
        <v>0</v>
      </c>
      <c r="L109" s="55">
        <v>0</v>
      </c>
    </row>
    <row r="110" spans="1:12" s="97" customFormat="1" ht="15.75">
      <c r="A110" s="52">
        <v>42774</v>
      </c>
      <c r="B110" s="53" t="s">
        <v>640</v>
      </c>
      <c r="C110" s="54">
        <v>6237</v>
      </c>
      <c r="D110" s="53" t="s">
        <v>437</v>
      </c>
      <c r="E110" s="55">
        <v>48.1</v>
      </c>
      <c r="F110" s="55">
        <v>48.7</v>
      </c>
      <c r="G110" s="55">
        <v>0</v>
      </c>
      <c r="H110" s="55">
        <v>0</v>
      </c>
      <c r="I110" s="55">
        <v>3742.2</v>
      </c>
      <c r="J110" s="55">
        <v>0</v>
      </c>
      <c r="K110" s="55">
        <v>0</v>
      </c>
      <c r="L110" s="55">
        <v>3742.2</v>
      </c>
    </row>
    <row r="111" spans="1:12" s="97" customFormat="1" ht="15.75">
      <c r="A111" s="52">
        <v>42773</v>
      </c>
      <c r="B111" s="53" t="s">
        <v>641</v>
      </c>
      <c r="C111" s="54">
        <v>5882</v>
      </c>
      <c r="D111" s="53" t="s">
        <v>437</v>
      </c>
      <c r="E111" s="55">
        <v>51</v>
      </c>
      <c r="F111" s="55">
        <v>51.7</v>
      </c>
      <c r="G111" s="55">
        <v>52.4</v>
      </c>
      <c r="H111" s="55">
        <v>53.1</v>
      </c>
      <c r="I111" s="55">
        <v>4117.65</v>
      </c>
      <c r="J111" s="55">
        <v>4117.65</v>
      </c>
      <c r="K111" s="55">
        <v>4117.65</v>
      </c>
      <c r="L111" s="55">
        <v>12352.94</v>
      </c>
    </row>
    <row r="112" spans="1:12" s="97" customFormat="1" ht="15.75">
      <c r="A112" s="52">
        <v>42772</v>
      </c>
      <c r="B112" s="53" t="s">
        <v>620</v>
      </c>
      <c r="C112" s="54">
        <v>5240</v>
      </c>
      <c r="D112" s="53" t="s">
        <v>437</v>
      </c>
      <c r="E112" s="55">
        <v>57.25</v>
      </c>
      <c r="F112" s="55">
        <v>57.25</v>
      </c>
      <c r="G112" s="55">
        <v>0</v>
      </c>
      <c r="H112" s="55">
        <v>0</v>
      </c>
      <c r="I112" s="55">
        <v>0</v>
      </c>
      <c r="J112" s="55">
        <v>0</v>
      </c>
      <c r="K112" s="55">
        <v>0</v>
      </c>
      <c r="L112" s="55">
        <v>0</v>
      </c>
    </row>
    <row r="113" spans="1:12" s="97" customFormat="1" ht="15.75">
      <c r="A113" s="52">
        <v>42772</v>
      </c>
      <c r="B113" s="53" t="s">
        <v>642</v>
      </c>
      <c r="C113" s="54">
        <v>296</v>
      </c>
      <c r="D113" s="53" t="s">
        <v>437</v>
      </c>
      <c r="E113" s="55">
        <v>1014</v>
      </c>
      <c r="F113" s="55">
        <v>1029</v>
      </c>
      <c r="G113" s="55">
        <v>0</v>
      </c>
      <c r="H113" s="55">
        <v>0</v>
      </c>
      <c r="I113" s="55">
        <v>4437.87</v>
      </c>
      <c r="J113" s="55">
        <v>0</v>
      </c>
      <c r="K113" s="55">
        <v>0</v>
      </c>
      <c r="L113" s="55">
        <v>4437.87</v>
      </c>
    </row>
    <row r="114" spans="1:12" s="97" customFormat="1" ht="15.75">
      <c r="A114" s="52">
        <v>42769</v>
      </c>
      <c r="B114" s="53" t="s">
        <v>643</v>
      </c>
      <c r="C114" s="54">
        <v>5655</v>
      </c>
      <c r="D114" s="53" t="s">
        <v>437</v>
      </c>
      <c r="E114" s="55">
        <v>53.05</v>
      </c>
      <c r="F114" s="55">
        <v>53.05</v>
      </c>
      <c r="G114" s="55">
        <v>0</v>
      </c>
      <c r="H114" s="55">
        <v>0</v>
      </c>
      <c r="I114" s="55">
        <v>0</v>
      </c>
      <c r="J114" s="55">
        <v>0</v>
      </c>
      <c r="K114" s="55">
        <v>0</v>
      </c>
      <c r="L114" s="55">
        <v>0</v>
      </c>
    </row>
    <row r="115" spans="1:12" s="97" customFormat="1" ht="15.75">
      <c r="A115" s="52">
        <v>42768</v>
      </c>
      <c r="B115" s="53" t="s">
        <v>529</v>
      </c>
      <c r="C115" s="54">
        <v>1875</v>
      </c>
      <c r="D115" s="53" t="s">
        <v>437</v>
      </c>
      <c r="E115" s="55">
        <v>160</v>
      </c>
      <c r="F115" s="55">
        <v>162.2</v>
      </c>
      <c r="G115" s="55">
        <v>0</v>
      </c>
      <c r="H115" s="55">
        <v>0</v>
      </c>
      <c r="I115" s="55">
        <v>4125</v>
      </c>
      <c r="J115" s="55">
        <v>0</v>
      </c>
      <c r="K115" s="55">
        <v>0</v>
      </c>
      <c r="L115" s="55">
        <v>4125</v>
      </c>
    </row>
    <row r="116" spans="1:12" s="97" customFormat="1" ht="15.75">
      <c r="A116" s="52">
        <v>42768</v>
      </c>
      <c r="B116" s="53" t="s">
        <v>644</v>
      </c>
      <c r="C116" s="54">
        <v>439</v>
      </c>
      <c r="D116" s="53" t="s">
        <v>437</v>
      </c>
      <c r="E116" s="55">
        <v>683</v>
      </c>
      <c r="F116" s="55">
        <v>683</v>
      </c>
      <c r="G116" s="55">
        <v>0</v>
      </c>
      <c r="H116" s="55">
        <v>0</v>
      </c>
      <c r="I116" s="55">
        <v>0</v>
      </c>
      <c r="J116" s="55">
        <v>0</v>
      </c>
      <c r="K116" s="55">
        <v>0</v>
      </c>
      <c r="L116" s="55">
        <v>0</v>
      </c>
    </row>
    <row r="117" spans="1:12" s="97" customFormat="1" ht="15.75">
      <c r="A117" s="52">
        <v>42767</v>
      </c>
      <c r="B117" s="53" t="s">
        <v>614</v>
      </c>
      <c r="C117" s="54">
        <v>2956</v>
      </c>
      <c r="D117" s="53" t="s">
        <v>437</v>
      </c>
      <c r="E117" s="55">
        <v>101.5</v>
      </c>
      <c r="F117" s="55">
        <v>103</v>
      </c>
      <c r="G117" s="55">
        <v>104.5</v>
      </c>
      <c r="H117" s="55">
        <v>106</v>
      </c>
      <c r="I117" s="55">
        <v>4433.5</v>
      </c>
      <c r="J117" s="55">
        <v>4433.5</v>
      </c>
      <c r="K117" s="55">
        <v>4433.5</v>
      </c>
      <c r="L117" s="55">
        <v>13300.49</v>
      </c>
    </row>
    <row r="118" spans="1:12" s="97" customFormat="1" ht="15.75">
      <c r="A118" s="52">
        <v>42767</v>
      </c>
      <c r="B118" s="53" t="s">
        <v>645</v>
      </c>
      <c r="C118" s="54">
        <v>3625</v>
      </c>
      <c r="D118" s="53" t="s">
        <v>437</v>
      </c>
      <c r="E118" s="55">
        <v>82.75</v>
      </c>
      <c r="F118" s="55">
        <v>83.9</v>
      </c>
      <c r="G118" s="55">
        <v>0</v>
      </c>
      <c r="H118" s="55">
        <v>0</v>
      </c>
      <c r="I118" s="55">
        <v>4169.18</v>
      </c>
      <c r="J118" s="55">
        <v>0</v>
      </c>
      <c r="K118" s="55">
        <v>0</v>
      </c>
      <c r="L118" s="55">
        <v>4169.18</v>
      </c>
    </row>
    <row r="119" spans="1:12" s="97" customFormat="1" ht="15.75">
      <c r="A119" s="52">
        <v>42767</v>
      </c>
      <c r="B119" s="53" t="s">
        <v>614</v>
      </c>
      <c r="C119" s="54">
        <v>2745</v>
      </c>
      <c r="D119" s="53" t="s">
        <v>437</v>
      </c>
      <c r="E119" s="55">
        <v>109.3</v>
      </c>
      <c r="F119" s="55">
        <v>109.3</v>
      </c>
      <c r="G119" s="55">
        <v>0</v>
      </c>
      <c r="H119" s="55">
        <v>0</v>
      </c>
      <c r="I119" s="55">
        <v>0</v>
      </c>
      <c r="J119" s="55">
        <v>0</v>
      </c>
      <c r="K119" s="55">
        <v>0</v>
      </c>
      <c r="L119" s="55">
        <v>0</v>
      </c>
    </row>
    <row r="120" spans="1:12" s="97" customFormat="1" ht="15.75">
      <c r="A120" s="58">
        <v>47865</v>
      </c>
      <c r="B120" s="53" t="s">
        <v>646</v>
      </c>
      <c r="C120" s="54">
        <v>4615</v>
      </c>
      <c r="D120" s="53" t="s">
        <v>437</v>
      </c>
      <c r="E120" s="55">
        <v>65</v>
      </c>
      <c r="F120" s="55">
        <v>65.6</v>
      </c>
      <c r="G120" s="55">
        <v>0</v>
      </c>
      <c r="H120" s="55">
        <v>0</v>
      </c>
      <c r="I120" s="55">
        <v>2769.23</v>
      </c>
      <c r="J120" s="55">
        <v>0</v>
      </c>
      <c r="K120" s="55">
        <v>0</v>
      </c>
      <c r="L120" s="55">
        <v>2769.23</v>
      </c>
    </row>
    <row r="121" spans="1:12" s="97" customFormat="1" ht="15.75">
      <c r="A121" s="58">
        <v>47500</v>
      </c>
      <c r="B121" s="53" t="s">
        <v>641</v>
      </c>
      <c r="C121" s="54">
        <v>664</v>
      </c>
      <c r="D121" s="53" t="s">
        <v>437</v>
      </c>
      <c r="E121" s="55">
        <v>452</v>
      </c>
      <c r="F121" s="55">
        <v>457.8</v>
      </c>
      <c r="G121" s="55">
        <v>0</v>
      </c>
      <c r="H121" s="55">
        <v>0</v>
      </c>
      <c r="I121" s="55">
        <v>3849.56</v>
      </c>
      <c r="J121" s="55">
        <v>0</v>
      </c>
      <c r="K121" s="55">
        <v>0</v>
      </c>
      <c r="L121" s="55">
        <v>3849.56</v>
      </c>
    </row>
    <row r="122" spans="1:12" s="97" customFormat="1" ht="15.75">
      <c r="A122" s="58">
        <v>47500</v>
      </c>
      <c r="B122" s="53" t="s">
        <v>647</v>
      </c>
      <c r="C122" s="54">
        <v>6012</v>
      </c>
      <c r="D122" s="53" t="s">
        <v>437</v>
      </c>
      <c r="E122" s="55">
        <v>49.9</v>
      </c>
      <c r="F122" s="55">
        <v>49.9</v>
      </c>
      <c r="G122" s="55">
        <v>0</v>
      </c>
      <c r="H122" s="55">
        <v>0</v>
      </c>
      <c r="I122" s="55">
        <v>0</v>
      </c>
      <c r="J122" s="55">
        <v>0</v>
      </c>
      <c r="K122" s="55">
        <v>0</v>
      </c>
      <c r="L122" s="55">
        <v>0</v>
      </c>
    </row>
    <row r="123" spans="1:12" s="97" customFormat="1" ht="15.75">
      <c r="A123" s="58">
        <v>47500</v>
      </c>
      <c r="B123" s="53" t="s">
        <v>457</v>
      </c>
      <c r="C123" s="54">
        <v>3226</v>
      </c>
      <c r="D123" s="53" t="s">
        <v>437</v>
      </c>
      <c r="E123" s="55">
        <v>93</v>
      </c>
      <c r="F123" s="55">
        <v>93</v>
      </c>
      <c r="G123" s="55">
        <v>0</v>
      </c>
      <c r="H123" s="55">
        <v>0</v>
      </c>
      <c r="I123" s="55">
        <v>0</v>
      </c>
      <c r="J123" s="55">
        <v>0</v>
      </c>
      <c r="K123" s="55">
        <v>0</v>
      </c>
      <c r="L123" s="55">
        <v>0</v>
      </c>
    </row>
    <row r="124" spans="1:12" s="97" customFormat="1" ht="15.75">
      <c r="A124" s="58">
        <v>46404</v>
      </c>
      <c r="B124" s="53" t="s">
        <v>648</v>
      </c>
      <c r="C124" s="54">
        <v>3226</v>
      </c>
      <c r="D124" s="53" t="s">
        <v>437</v>
      </c>
      <c r="E124" s="55">
        <v>93</v>
      </c>
      <c r="F124" s="55">
        <v>93</v>
      </c>
      <c r="G124" s="55">
        <v>0</v>
      </c>
      <c r="H124" s="55">
        <v>0</v>
      </c>
      <c r="I124" s="55">
        <v>0</v>
      </c>
      <c r="J124" s="55">
        <v>0</v>
      </c>
      <c r="K124" s="55">
        <v>0</v>
      </c>
      <c r="L124" s="55">
        <v>0</v>
      </c>
    </row>
    <row r="125" spans="1:12" s="97" customFormat="1" ht="15.75">
      <c r="A125" s="58">
        <v>46404</v>
      </c>
      <c r="B125" s="53" t="s">
        <v>606</v>
      </c>
      <c r="C125" s="54">
        <v>4478</v>
      </c>
      <c r="D125" s="53" t="s">
        <v>437</v>
      </c>
      <c r="E125" s="55">
        <v>67</v>
      </c>
      <c r="F125" s="55">
        <v>67</v>
      </c>
      <c r="G125" s="55">
        <v>0</v>
      </c>
      <c r="H125" s="55">
        <v>0</v>
      </c>
      <c r="I125" s="55">
        <v>0</v>
      </c>
      <c r="J125" s="55">
        <v>0</v>
      </c>
      <c r="K125" s="55">
        <v>0</v>
      </c>
      <c r="L125" s="55">
        <v>0</v>
      </c>
    </row>
    <row r="126" spans="1:12" s="97" customFormat="1" ht="15.75">
      <c r="A126" s="58">
        <v>45308</v>
      </c>
      <c r="B126" s="53" t="s">
        <v>649</v>
      </c>
      <c r="C126" s="54">
        <v>1307</v>
      </c>
      <c r="D126" s="53" t="s">
        <v>437</v>
      </c>
      <c r="E126" s="55">
        <v>229.5</v>
      </c>
      <c r="F126" s="55">
        <v>232.8</v>
      </c>
      <c r="G126" s="55">
        <v>236.1</v>
      </c>
      <c r="H126" s="55">
        <v>239.4</v>
      </c>
      <c r="I126" s="55">
        <v>4313.73</v>
      </c>
      <c r="J126" s="55">
        <v>4313.73</v>
      </c>
      <c r="K126" s="55">
        <v>0</v>
      </c>
      <c r="L126" s="55">
        <v>8627.45</v>
      </c>
    </row>
    <row r="127" spans="1:12" s="97" customFormat="1" ht="15.75">
      <c r="A127" s="58">
        <v>45308</v>
      </c>
      <c r="B127" s="53" t="s">
        <v>649</v>
      </c>
      <c r="C127" s="54">
        <v>1244</v>
      </c>
      <c r="D127" s="53" t="s">
        <v>437</v>
      </c>
      <c r="E127" s="55">
        <v>241.2</v>
      </c>
      <c r="F127" s="55">
        <v>244.5</v>
      </c>
      <c r="G127" s="55">
        <v>247.8</v>
      </c>
      <c r="H127" s="55">
        <v>251.1</v>
      </c>
      <c r="I127" s="55">
        <v>4104.48</v>
      </c>
      <c r="J127" s="55">
        <v>4104.48</v>
      </c>
      <c r="K127" s="55">
        <v>0</v>
      </c>
      <c r="L127" s="55">
        <v>8208.96</v>
      </c>
    </row>
    <row r="128" spans="1:12" s="97" customFormat="1" ht="15.75">
      <c r="A128" s="58">
        <v>45308</v>
      </c>
      <c r="B128" s="53" t="s">
        <v>650</v>
      </c>
      <c r="C128" s="54">
        <v>3266</v>
      </c>
      <c r="D128" s="53" t="s">
        <v>437</v>
      </c>
      <c r="E128" s="55">
        <v>91.85</v>
      </c>
      <c r="F128" s="55">
        <v>91.85</v>
      </c>
      <c r="G128" s="55">
        <v>0</v>
      </c>
      <c r="H128" s="55">
        <v>0</v>
      </c>
      <c r="I128" s="55">
        <v>0</v>
      </c>
      <c r="J128" s="55">
        <v>0</v>
      </c>
      <c r="K128" s="55">
        <v>0</v>
      </c>
      <c r="L128" s="55">
        <v>0</v>
      </c>
    </row>
    <row r="129" spans="1:12" s="97" customFormat="1" ht="15.75">
      <c r="A129" s="58">
        <v>45308</v>
      </c>
      <c r="B129" s="53" t="s">
        <v>651</v>
      </c>
      <c r="C129" s="54">
        <v>2372</v>
      </c>
      <c r="D129" s="53" t="s">
        <v>437</v>
      </c>
      <c r="E129" s="55">
        <v>126.5</v>
      </c>
      <c r="F129" s="55">
        <v>122.9</v>
      </c>
      <c r="G129" s="55">
        <v>0</v>
      </c>
      <c r="H129" s="55">
        <v>0</v>
      </c>
      <c r="I129" s="57">
        <v>-8537.55</v>
      </c>
      <c r="J129" s="55">
        <v>0</v>
      </c>
      <c r="K129" s="55">
        <v>0</v>
      </c>
      <c r="L129" s="57">
        <v>-8537.55</v>
      </c>
    </row>
    <row r="130" spans="1:12" s="97" customFormat="1" ht="15.75">
      <c r="A130" s="58">
        <v>45308</v>
      </c>
      <c r="B130" s="53" t="s">
        <v>652</v>
      </c>
      <c r="C130" s="54">
        <v>820</v>
      </c>
      <c r="D130" s="53" t="s">
        <v>437</v>
      </c>
      <c r="E130" s="55">
        <v>366</v>
      </c>
      <c r="F130" s="55">
        <v>356</v>
      </c>
      <c r="G130" s="55">
        <v>0</v>
      </c>
      <c r="H130" s="55">
        <v>0</v>
      </c>
      <c r="I130" s="57">
        <v>-8196.72</v>
      </c>
      <c r="J130" s="55">
        <v>0</v>
      </c>
      <c r="K130" s="55">
        <v>0</v>
      </c>
      <c r="L130" s="57">
        <v>-8196.72</v>
      </c>
    </row>
    <row r="131" spans="1:12" s="97" customFormat="1" ht="15.75">
      <c r="A131" s="58">
        <v>44943</v>
      </c>
      <c r="B131" s="53" t="s">
        <v>594</v>
      </c>
      <c r="C131" s="54">
        <v>5282</v>
      </c>
      <c r="D131" s="53" t="s">
        <v>437</v>
      </c>
      <c r="E131" s="55">
        <v>56.8</v>
      </c>
      <c r="F131" s="55">
        <v>55.4</v>
      </c>
      <c r="G131" s="55">
        <v>0</v>
      </c>
      <c r="H131" s="55">
        <v>0</v>
      </c>
      <c r="I131" s="57">
        <v>-7394.37</v>
      </c>
      <c r="J131" s="55">
        <v>0</v>
      </c>
      <c r="K131" s="55">
        <v>0</v>
      </c>
      <c r="L131" s="57">
        <v>-7394.37</v>
      </c>
    </row>
    <row r="132" spans="1:12" s="97" customFormat="1" ht="15.75">
      <c r="A132" s="58">
        <v>43482</v>
      </c>
      <c r="B132" s="53" t="s">
        <v>651</v>
      </c>
      <c r="C132" s="54">
        <v>2362</v>
      </c>
      <c r="D132" s="53" t="s">
        <v>437</v>
      </c>
      <c r="E132" s="55">
        <v>127</v>
      </c>
      <c r="F132" s="55">
        <v>128.8</v>
      </c>
      <c r="G132" s="55">
        <v>130.6</v>
      </c>
      <c r="H132" s="55">
        <v>0</v>
      </c>
      <c r="I132" s="55">
        <v>4251.97</v>
      </c>
      <c r="J132" s="55">
        <v>4251.97</v>
      </c>
      <c r="K132" s="55">
        <v>0</v>
      </c>
      <c r="L132" s="55">
        <v>8503.94</v>
      </c>
    </row>
    <row r="133" spans="1:12" s="97" customFormat="1" ht="15.75">
      <c r="A133" s="58">
        <v>43117</v>
      </c>
      <c r="B133" s="53" t="s">
        <v>472</v>
      </c>
      <c r="C133" s="54">
        <v>3911</v>
      </c>
      <c r="D133" s="53" t="s">
        <v>437</v>
      </c>
      <c r="E133" s="55">
        <v>76.7</v>
      </c>
      <c r="F133" s="55">
        <v>77.7</v>
      </c>
      <c r="G133" s="55">
        <v>78.7</v>
      </c>
      <c r="H133" s="55">
        <v>79.7</v>
      </c>
      <c r="I133" s="55">
        <v>3911.34</v>
      </c>
      <c r="J133" s="55">
        <v>3911.34</v>
      </c>
      <c r="K133" s="55">
        <v>3911.34</v>
      </c>
      <c r="L133" s="55">
        <v>11734.03</v>
      </c>
    </row>
    <row r="134" spans="1:12" s="97" customFormat="1" ht="15.75">
      <c r="A134" s="58">
        <v>43117</v>
      </c>
      <c r="B134" s="53" t="s">
        <v>653</v>
      </c>
      <c r="C134" s="54">
        <v>4172</v>
      </c>
      <c r="D134" s="53" t="s">
        <v>437</v>
      </c>
      <c r="E134" s="55">
        <v>71.9</v>
      </c>
      <c r="F134" s="55">
        <v>71.9</v>
      </c>
      <c r="G134" s="55">
        <v>0</v>
      </c>
      <c r="H134" s="55">
        <v>0</v>
      </c>
      <c r="I134" s="55">
        <v>0</v>
      </c>
      <c r="J134" s="55">
        <v>0</v>
      </c>
      <c r="K134" s="55">
        <v>0</v>
      </c>
      <c r="L134" s="55">
        <v>0</v>
      </c>
    </row>
    <row r="135" spans="1:12" s="97" customFormat="1" ht="15.75">
      <c r="A135" s="58">
        <v>42386</v>
      </c>
      <c r="B135" s="53" t="s">
        <v>556</v>
      </c>
      <c r="C135" s="54">
        <v>2143</v>
      </c>
      <c r="D135" s="53" t="s">
        <v>437</v>
      </c>
      <c r="E135" s="55">
        <v>140</v>
      </c>
      <c r="F135" s="55">
        <v>141.9</v>
      </c>
      <c r="G135" s="55">
        <v>0</v>
      </c>
      <c r="H135" s="55">
        <v>0</v>
      </c>
      <c r="I135" s="55">
        <v>4071.43</v>
      </c>
      <c r="J135" s="55">
        <v>0</v>
      </c>
      <c r="K135" s="55">
        <v>0</v>
      </c>
      <c r="L135" s="55">
        <v>4071.43</v>
      </c>
    </row>
    <row r="136" spans="1:12" s="97" customFormat="1" ht="15.75">
      <c r="A136" s="58">
        <v>41291</v>
      </c>
      <c r="B136" s="53" t="s">
        <v>654</v>
      </c>
      <c r="C136" s="54">
        <v>1657</v>
      </c>
      <c r="D136" s="53" t="s">
        <v>437</v>
      </c>
      <c r="E136" s="55">
        <v>181.1</v>
      </c>
      <c r="F136" s="55">
        <v>183.7</v>
      </c>
      <c r="G136" s="55">
        <v>0</v>
      </c>
      <c r="H136" s="55">
        <v>0</v>
      </c>
      <c r="I136" s="55">
        <v>4307.01</v>
      </c>
      <c r="J136" s="55">
        <v>0</v>
      </c>
      <c r="K136" s="55">
        <v>0</v>
      </c>
      <c r="L136" s="55">
        <v>4307.01</v>
      </c>
    </row>
    <row r="137" spans="1:12" s="97" customFormat="1" ht="15.75">
      <c r="A137" s="58">
        <v>41291</v>
      </c>
      <c r="B137" s="53" t="s">
        <v>655</v>
      </c>
      <c r="C137" s="54">
        <v>1257</v>
      </c>
      <c r="D137" s="53" t="s">
        <v>437</v>
      </c>
      <c r="E137" s="55">
        <v>238.6</v>
      </c>
      <c r="F137" s="55">
        <v>241.9</v>
      </c>
      <c r="G137" s="55">
        <v>0</v>
      </c>
      <c r="H137" s="55">
        <v>0</v>
      </c>
      <c r="I137" s="55">
        <v>4149.2</v>
      </c>
      <c r="J137" s="55">
        <v>0</v>
      </c>
      <c r="K137" s="55">
        <v>0</v>
      </c>
      <c r="L137" s="55">
        <v>4149.2</v>
      </c>
    </row>
    <row r="138" spans="1:12" s="97" customFormat="1" ht="15.75">
      <c r="A138" s="58">
        <v>40925</v>
      </c>
      <c r="B138" s="53" t="s">
        <v>656</v>
      </c>
      <c r="C138" s="54">
        <v>298</v>
      </c>
      <c r="D138" s="53" t="s">
        <v>437</v>
      </c>
      <c r="E138" s="55">
        <v>1006</v>
      </c>
      <c r="F138" s="55">
        <v>1021</v>
      </c>
      <c r="G138" s="55">
        <v>1036</v>
      </c>
      <c r="H138" s="55">
        <v>1051</v>
      </c>
      <c r="I138" s="55">
        <v>4473.16</v>
      </c>
      <c r="J138" s="55">
        <v>4473.16</v>
      </c>
      <c r="K138" s="55">
        <v>4473.16</v>
      </c>
      <c r="L138" s="55">
        <v>13419.48</v>
      </c>
    </row>
    <row r="139" spans="1:12" s="97" customFormat="1" ht="15.75">
      <c r="A139" s="58">
        <v>40560</v>
      </c>
      <c r="B139" s="53" t="s">
        <v>657</v>
      </c>
      <c r="C139" s="54">
        <v>1685</v>
      </c>
      <c r="D139" s="53" t="s">
        <v>437</v>
      </c>
      <c r="E139" s="55">
        <v>178</v>
      </c>
      <c r="F139" s="55">
        <v>180.5</v>
      </c>
      <c r="G139" s="55">
        <v>0</v>
      </c>
      <c r="H139" s="55">
        <v>0</v>
      </c>
      <c r="I139" s="55">
        <v>4213.48</v>
      </c>
      <c r="J139" s="55">
        <v>0</v>
      </c>
      <c r="K139" s="55">
        <v>0</v>
      </c>
      <c r="L139" s="55">
        <v>4213.48</v>
      </c>
    </row>
    <row r="140" spans="1:12" s="97" customFormat="1" ht="15.75">
      <c r="A140" s="58">
        <v>40195</v>
      </c>
      <c r="B140" s="53" t="s">
        <v>552</v>
      </c>
      <c r="C140" s="54">
        <v>2232</v>
      </c>
      <c r="D140" s="53" t="s">
        <v>437</v>
      </c>
      <c r="E140" s="55">
        <v>134.4</v>
      </c>
      <c r="F140" s="55">
        <v>136.4</v>
      </c>
      <c r="G140" s="55">
        <v>0</v>
      </c>
      <c r="H140" s="55">
        <v>0</v>
      </c>
      <c r="I140" s="55">
        <v>4464.29</v>
      </c>
      <c r="J140" s="55">
        <v>0</v>
      </c>
      <c r="K140" s="55">
        <v>0</v>
      </c>
      <c r="L140" s="55">
        <v>4464.29</v>
      </c>
    </row>
    <row r="141" spans="1:12" s="97" customFormat="1" ht="15.75">
      <c r="A141" s="58">
        <v>40195</v>
      </c>
      <c r="B141" s="53" t="s">
        <v>520</v>
      </c>
      <c r="C141" s="54">
        <v>2355</v>
      </c>
      <c r="D141" s="53" t="s">
        <v>437</v>
      </c>
      <c r="E141" s="55">
        <v>127.4</v>
      </c>
      <c r="F141" s="55">
        <v>123.8</v>
      </c>
      <c r="G141" s="55">
        <v>0</v>
      </c>
      <c r="H141" s="55">
        <v>0</v>
      </c>
      <c r="I141" s="57">
        <v>-8477.24</v>
      </c>
      <c r="J141" s="55">
        <v>0</v>
      </c>
      <c r="K141" s="55">
        <v>0</v>
      </c>
      <c r="L141" s="57">
        <v>-8477.24</v>
      </c>
    </row>
    <row r="142" spans="1:12" s="97" customFormat="1" ht="15.75">
      <c r="A142" s="52">
        <v>42744</v>
      </c>
      <c r="B142" s="53" t="s">
        <v>658</v>
      </c>
      <c r="C142" s="54">
        <v>1177</v>
      </c>
      <c r="D142" s="53" t="s">
        <v>437</v>
      </c>
      <c r="E142" s="55">
        <v>254.8</v>
      </c>
      <c r="F142" s="55">
        <v>247.8</v>
      </c>
      <c r="G142" s="55">
        <v>0</v>
      </c>
      <c r="H142" s="55">
        <v>0</v>
      </c>
      <c r="I142" s="57">
        <v>-8241.76</v>
      </c>
      <c r="J142" s="55">
        <v>0</v>
      </c>
      <c r="K142" s="55">
        <v>0</v>
      </c>
      <c r="L142" s="57">
        <v>-8241.76</v>
      </c>
    </row>
    <row r="143" spans="1:12" s="97" customFormat="1" ht="15.75">
      <c r="A143" s="52">
        <v>42741</v>
      </c>
      <c r="B143" s="53" t="s">
        <v>659</v>
      </c>
      <c r="C143" s="54">
        <v>4796</v>
      </c>
      <c r="D143" s="53" t="s">
        <v>437</v>
      </c>
      <c r="E143" s="55">
        <v>62.55</v>
      </c>
      <c r="F143" s="55">
        <v>63.45</v>
      </c>
      <c r="G143" s="55">
        <v>0</v>
      </c>
      <c r="H143" s="55">
        <v>0</v>
      </c>
      <c r="I143" s="55">
        <v>4316.55</v>
      </c>
      <c r="J143" s="55">
        <v>0</v>
      </c>
      <c r="K143" s="55">
        <v>0</v>
      </c>
      <c r="L143" s="55">
        <v>4316.55</v>
      </c>
    </row>
    <row r="144" spans="1:12" s="97" customFormat="1" ht="15.75">
      <c r="A144" s="52">
        <v>42739</v>
      </c>
      <c r="B144" s="53" t="s">
        <v>484</v>
      </c>
      <c r="C144" s="54">
        <v>2740</v>
      </c>
      <c r="D144" s="53" t="s">
        <v>437</v>
      </c>
      <c r="E144" s="55">
        <v>109.5</v>
      </c>
      <c r="F144" s="55">
        <v>111</v>
      </c>
      <c r="G144" s="55">
        <v>112.5</v>
      </c>
      <c r="H144" s="55">
        <v>0</v>
      </c>
      <c r="I144" s="55">
        <v>4109.59</v>
      </c>
      <c r="J144" s="55">
        <v>4109.59</v>
      </c>
      <c r="K144" s="55">
        <v>0</v>
      </c>
      <c r="L144" s="55">
        <v>8219.18</v>
      </c>
    </row>
    <row r="145" spans="1:12" s="97" customFormat="1" ht="15.75">
      <c r="A145" s="52">
        <v>42738</v>
      </c>
      <c r="B145" s="53" t="s">
        <v>660</v>
      </c>
      <c r="C145" s="54">
        <v>2013</v>
      </c>
      <c r="D145" s="53" t="s">
        <v>437</v>
      </c>
      <c r="E145" s="55">
        <v>149</v>
      </c>
      <c r="F145" s="55">
        <v>151.2</v>
      </c>
      <c r="G145" s="55">
        <v>0</v>
      </c>
      <c r="H145" s="55">
        <v>0</v>
      </c>
      <c r="I145" s="55">
        <v>4429.53</v>
      </c>
      <c r="J145" s="55">
        <v>0</v>
      </c>
      <c r="K145" s="55">
        <v>0</v>
      </c>
      <c r="L145" s="55">
        <v>4429.53</v>
      </c>
    </row>
    <row r="146" spans="1:12" s="97" customFormat="1" ht="15.75">
      <c r="A146" s="52">
        <v>42738</v>
      </c>
      <c r="B146" s="53" t="s">
        <v>661</v>
      </c>
      <c r="C146" s="54">
        <v>924</v>
      </c>
      <c r="D146" s="53" t="s">
        <v>437</v>
      </c>
      <c r="E146" s="55">
        <v>324.65</v>
      </c>
      <c r="F146" s="55">
        <v>329.25</v>
      </c>
      <c r="G146" s="55">
        <v>0</v>
      </c>
      <c r="H146" s="55">
        <v>0</v>
      </c>
      <c r="I146" s="55">
        <v>4250.73</v>
      </c>
      <c r="J146" s="55">
        <v>0</v>
      </c>
      <c r="K146" s="55">
        <v>0</v>
      </c>
      <c r="L146" s="55">
        <v>4250.73</v>
      </c>
    </row>
    <row r="147" spans="1:12" s="97" customFormat="1" ht="15.75">
      <c r="A147" s="52">
        <v>42737</v>
      </c>
      <c r="B147" s="53" t="s">
        <v>478</v>
      </c>
      <c r="C147" s="54">
        <v>2622</v>
      </c>
      <c r="D147" s="53" t="s">
        <v>437</v>
      </c>
      <c r="E147" s="55">
        <v>114.4</v>
      </c>
      <c r="F147" s="55">
        <v>115.9</v>
      </c>
      <c r="G147" s="55">
        <v>0</v>
      </c>
      <c r="H147" s="55">
        <v>0</v>
      </c>
      <c r="I147" s="55">
        <v>3933.57</v>
      </c>
      <c r="J147" s="55">
        <v>0</v>
      </c>
      <c r="K147" s="55">
        <v>0</v>
      </c>
      <c r="L147" s="55">
        <v>3933.57</v>
      </c>
    </row>
    <row r="148" spans="1:12" s="97" customFormat="1" ht="15.75">
      <c r="A148" s="52">
        <v>42737</v>
      </c>
      <c r="B148" s="53" t="s">
        <v>662</v>
      </c>
      <c r="C148" s="54">
        <v>5556</v>
      </c>
      <c r="D148" s="53" t="s">
        <v>437</v>
      </c>
      <c r="E148" s="55">
        <v>54</v>
      </c>
      <c r="F148" s="55">
        <v>54.45</v>
      </c>
      <c r="G148" s="55">
        <v>0</v>
      </c>
      <c r="H148" s="55">
        <v>0</v>
      </c>
      <c r="I148" s="55">
        <v>2500</v>
      </c>
      <c r="J148" s="55">
        <v>0</v>
      </c>
      <c r="K148" s="55">
        <v>0</v>
      </c>
      <c r="L148" s="55">
        <v>2500</v>
      </c>
    </row>
    <row r="149" spans="1:12" s="97" customFormat="1" ht="15.75">
      <c r="A149" s="58">
        <v>47103</v>
      </c>
      <c r="B149" s="53" t="s">
        <v>663</v>
      </c>
      <c r="C149" s="54">
        <v>2824</v>
      </c>
      <c r="D149" s="53" t="s">
        <v>437</v>
      </c>
      <c r="E149" s="55">
        <v>106.25</v>
      </c>
      <c r="F149" s="55">
        <v>107.75</v>
      </c>
      <c r="G149" s="55">
        <v>0</v>
      </c>
      <c r="H149" s="55">
        <v>0</v>
      </c>
      <c r="I149" s="55">
        <v>4235.29</v>
      </c>
      <c r="J149" s="55">
        <v>0</v>
      </c>
      <c r="K149" s="55">
        <v>0</v>
      </c>
      <c r="L149" s="55">
        <v>4235.29</v>
      </c>
    </row>
    <row r="150" spans="1:12" s="97" customFormat="1" ht="15.75">
      <c r="A150" s="58">
        <v>46737</v>
      </c>
      <c r="B150" s="53" t="s">
        <v>498</v>
      </c>
      <c r="C150" s="54">
        <v>2419</v>
      </c>
      <c r="D150" s="53" t="s">
        <v>437</v>
      </c>
      <c r="E150" s="55">
        <v>124</v>
      </c>
      <c r="F150" s="55">
        <v>125.8</v>
      </c>
      <c r="G150" s="55">
        <v>0</v>
      </c>
      <c r="H150" s="55">
        <v>0</v>
      </c>
      <c r="I150" s="55">
        <v>4354.84</v>
      </c>
      <c r="J150" s="55">
        <v>0</v>
      </c>
      <c r="K150" s="55">
        <v>0</v>
      </c>
      <c r="L150" s="55">
        <v>4354.84</v>
      </c>
    </row>
    <row r="151" spans="1:12" s="97" customFormat="1" ht="15.75">
      <c r="A151" s="58">
        <v>44911</v>
      </c>
      <c r="B151" s="53" t="s">
        <v>493</v>
      </c>
      <c r="C151" s="54">
        <v>482</v>
      </c>
      <c r="D151" s="53" t="s">
        <v>437</v>
      </c>
      <c r="E151" s="55">
        <v>622</v>
      </c>
      <c r="F151" s="55">
        <v>632</v>
      </c>
      <c r="G151" s="55">
        <v>642</v>
      </c>
      <c r="H151" s="55">
        <v>0</v>
      </c>
      <c r="I151" s="55">
        <v>4823.15</v>
      </c>
      <c r="J151" s="55">
        <v>4823.15</v>
      </c>
      <c r="K151" s="55">
        <v>0</v>
      </c>
      <c r="L151" s="55">
        <v>9646.3</v>
      </c>
    </row>
    <row r="152" spans="1:12" s="97" customFormat="1" ht="15.75">
      <c r="A152" s="58">
        <v>44546</v>
      </c>
      <c r="B152" s="53" t="s">
        <v>664</v>
      </c>
      <c r="C152" s="54">
        <v>4399</v>
      </c>
      <c r="D152" s="53" t="s">
        <v>437</v>
      </c>
      <c r="E152" s="55">
        <v>68.2</v>
      </c>
      <c r="F152" s="55">
        <v>69.1</v>
      </c>
      <c r="G152" s="55">
        <v>0</v>
      </c>
      <c r="H152" s="55">
        <v>0</v>
      </c>
      <c r="I152" s="55">
        <v>3958.94</v>
      </c>
      <c r="J152" s="55">
        <v>0</v>
      </c>
      <c r="K152" s="55">
        <v>0</v>
      </c>
      <c r="L152" s="55">
        <v>3958.94</v>
      </c>
    </row>
    <row r="153" spans="1:12" s="97" customFormat="1" ht="15.75">
      <c r="A153" s="58">
        <v>44546</v>
      </c>
      <c r="B153" s="53" t="s">
        <v>665</v>
      </c>
      <c r="C153" s="54">
        <v>3109</v>
      </c>
      <c r="D153" s="53" t="s">
        <v>437</v>
      </c>
      <c r="E153" s="55">
        <v>96.5</v>
      </c>
      <c r="F153" s="55">
        <v>96.5</v>
      </c>
      <c r="G153" s="55">
        <v>0</v>
      </c>
      <c r="H153" s="55">
        <v>0</v>
      </c>
      <c r="I153" s="55">
        <v>0</v>
      </c>
      <c r="J153" s="55">
        <v>0</v>
      </c>
      <c r="K153" s="55">
        <v>0</v>
      </c>
      <c r="L153" s="55">
        <v>0</v>
      </c>
    </row>
    <row r="154" spans="1:12" s="97" customFormat="1" ht="15.75">
      <c r="A154" s="58">
        <v>44546</v>
      </c>
      <c r="B154" s="53" t="s">
        <v>583</v>
      </c>
      <c r="C154" s="54">
        <v>2299</v>
      </c>
      <c r="D154" s="53" t="s">
        <v>437</v>
      </c>
      <c r="E154" s="55">
        <v>130.5</v>
      </c>
      <c r="F154" s="55">
        <v>126.7</v>
      </c>
      <c r="G154" s="55">
        <v>0</v>
      </c>
      <c r="H154" s="55">
        <v>0</v>
      </c>
      <c r="I154" s="57">
        <v>-8735.63</v>
      </c>
      <c r="J154" s="55">
        <v>0</v>
      </c>
      <c r="K154" s="55">
        <v>0</v>
      </c>
      <c r="L154" s="57">
        <v>-8735.63</v>
      </c>
    </row>
    <row r="155" spans="1:12" s="97" customFormat="1" ht="15.75">
      <c r="A155" s="58">
        <v>44181</v>
      </c>
      <c r="B155" s="53" t="s">
        <v>494</v>
      </c>
      <c r="C155" s="54">
        <v>1954</v>
      </c>
      <c r="D155" s="53" t="s">
        <v>437</v>
      </c>
      <c r="E155" s="55">
        <v>153.5</v>
      </c>
      <c r="F155" s="55">
        <v>149</v>
      </c>
      <c r="G155" s="55">
        <v>0</v>
      </c>
      <c r="H155" s="55">
        <v>0</v>
      </c>
      <c r="I155" s="57">
        <v>-8794.79</v>
      </c>
      <c r="J155" s="55">
        <v>0</v>
      </c>
      <c r="K155" s="55">
        <v>0</v>
      </c>
      <c r="L155" s="57">
        <v>-8794.79</v>
      </c>
    </row>
    <row r="156" spans="1:12" s="97" customFormat="1" ht="15.75">
      <c r="A156" s="58">
        <v>43815</v>
      </c>
      <c r="B156" s="53" t="s">
        <v>666</v>
      </c>
      <c r="C156" s="54">
        <v>4205</v>
      </c>
      <c r="D156" s="53" t="s">
        <v>437</v>
      </c>
      <c r="E156" s="55">
        <v>71.35</v>
      </c>
      <c r="F156" s="55">
        <v>69.35</v>
      </c>
      <c r="G156" s="55">
        <v>0</v>
      </c>
      <c r="H156" s="55">
        <v>0</v>
      </c>
      <c r="I156" s="57">
        <v>-8409.25</v>
      </c>
      <c r="J156" s="55">
        <v>0</v>
      </c>
      <c r="K156" s="55">
        <v>0</v>
      </c>
      <c r="L156" s="57">
        <v>-8409.25</v>
      </c>
    </row>
    <row r="157" spans="1:12" s="97" customFormat="1" ht="15.75">
      <c r="A157" s="58">
        <v>42720</v>
      </c>
      <c r="B157" s="53" t="s">
        <v>546</v>
      </c>
      <c r="C157" s="54">
        <v>2379</v>
      </c>
      <c r="D157" s="53" t="s">
        <v>437</v>
      </c>
      <c r="E157" s="55">
        <v>126.1</v>
      </c>
      <c r="F157" s="55">
        <v>127.9</v>
      </c>
      <c r="G157" s="55">
        <v>129.7</v>
      </c>
      <c r="H157" s="55">
        <v>0</v>
      </c>
      <c r="I157" s="55">
        <v>4282.32</v>
      </c>
      <c r="J157" s="55">
        <v>4282.32</v>
      </c>
      <c r="K157" s="55">
        <v>0</v>
      </c>
      <c r="L157" s="55">
        <v>8564.63</v>
      </c>
    </row>
    <row r="158" spans="1:12" s="97" customFormat="1" ht="15.75">
      <c r="A158" s="58">
        <v>42354</v>
      </c>
      <c r="B158" s="53" t="s">
        <v>636</v>
      </c>
      <c r="C158" s="54">
        <v>842</v>
      </c>
      <c r="D158" s="53" t="s">
        <v>437</v>
      </c>
      <c r="E158" s="55">
        <v>356.5</v>
      </c>
      <c r="F158" s="55">
        <v>346.5</v>
      </c>
      <c r="G158" s="55">
        <v>0</v>
      </c>
      <c r="H158" s="55">
        <v>0</v>
      </c>
      <c r="I158" s="57">
        <v>-8415.15</v>
      </c>
      <c r="J158" s="55">
        <v>0</v>
      </c>
      <c r="K158" s="55">
        <v>0</v>
      </c>
      <c r="L158" s="57">
        <v>-8415.15</v>
      </c>
    </row>
    <row r="159" spans="1:12" s="97" customFormat="1" ht="15.75">
      <c r="A159" s="58">
        <v>41989</v>
      </c>
      <c r="B159" s="53" t="s">
        <v>520</v>
      </c>
      <c r="C159" s="54">
        <v>2609</v>
      </c>
      <c r="D159" s="53" t="s">
        <v>437</v>
      </c>
      <c r="E159" s="55">
        <v>115</v>
      </c>
      <c r="F159" s="55">
        <v>115</v>
      </c>
      <c r="G159" s="55">
        <v>0</v>
      </c>
      <c r="H159" s="55">
        <v>0</v>
      </c>
      <c r="I159" s="55">
        <v>0</v>
      </c>
      <c r="J159" s="55">
        <v>0</v>
      </c>
      <c r="K159" s="55">
        <v>0</v>
      </c>
      <c r="L159" s="55">
        <v>0</v>
      </c>
    </row>
    <row r="160" spans="1:12" s="97" customFormat="1" ht="15.75">
      <c r="A160" s="58">
        <v>41624</v>
      </c>
      <c r="B160" s="53" t="s">
        <v>667</v>
      </c>
      <c r="C160" s="54">
        <v>1188</v>
      </c>
      <c r="D160" s="53" t="s">
        <v>437</v>
      </c>
      <c r="E160" s="55">
        <v>252.6</v>
      </c>
      <c r="F160" s="55">
        <v>256</v>
      </c>
      <c r="G160" s="55">
        <v>0</v>
      </c>
      <c r="H160" s="55">
        <v>0</v>
      </c>
      <c r="I160" s="55">
        <v>4038</v>
      </c>
      <c r="J160" s="55">
        <v>0</v>
      </c>
      <c r="K160" s="55">
        <v>0</v>
      </c>
      <c r="L160" s="55">
        <v>4038</v>
      </c>
    </row>
    <row r="161" spans="1:12" s="97" customFormat="1" ht="15.75">
      <c r="A161" s="58">
        <v>41259</v>
      </c>
      <c r="B161" s="53" t="s">
        <v>562</v>
      </c>
      <c r="C161" s="54">
        <v>2158</v>
      </c>
      <c r="D161" s="53" t="s">
        <v>437</v>
      </c>
      <c r="E161" s="55">
        <v>139</v>
      </c>
      <c r="F161" s="55">
        <v>140.9</v>
      </c>
      <c r="G161" s="55">
        <v>142.8</v>
      </c>
      <c r="H161" s="55">
        <v>0</v>
      </c>
      <c r="I161" s="55">
        <v>4100.72</v>
      </c>
      <c r="J161" s="55">
        <v>4100.72</v>
      </c>
      <c r="K161" s="55">
        <v>0</v>
      </c>
      <c r="L161" s="55">
        <v>8201.44</v>
      </c>
    </row>
    <row r="162" spans="1:12" s="97" customFormat="1" ht="15.75">
      <c r="A162" s="52">
        <v>42713</v>
      </c>
      <c r="B162" s="53" t="s">
        <v>546</v>
      </c>
      <c r="C162" s="54">
        <v>2580</v>
      </c>
      <c r="D162" s="53" t="s">
        <v>437</v>
      </c>
      <c r="E162" s="55">
        <v>116.3</v>
      </c>
      <c r="F162" s="55">
        <v>117.8</v>
      </c>
      <c r="G162" s="55">
        <v>0</v>
      </c>
      <c r="H162" s="55">
        <v>0</v>
      </c>
      <c r="I162" s="55">
        <v>3869.3</v>
      </c>
      <c r="J162" s="55">
        <v>0</v>
      </c>
      <c r="K162" s="55">
        <v>0</v>
      </c>
      <c r="L162" s="55">
        <v>3869.3</v>
      </c>
    </row>
    <row r="163" spans="1:12" s="97" customFormat="1" ht="15.75">
      <c r="A163" s="52">
        <v>42713</v>
      </c>
      <c r="B163" s="53" t="s">
        <v>668</v>
      </c>
      <c r="C163" s="54">
        <v>3109</v>
      </c>
      <c r="D163" s="53" t="s">
        <v>437</v>
      </c>
      <c r="E163" s="55">
        <v>96.5</v>
      </c>
      <c r="F163" s="55">
        <v>97.8</v>
      </c>
      <c r="G163" s="55">
        <v>0</v>
      </c>
      <c r="H163" s="55">
        <v>0</v>
      </c>
      <c r="I163" s="55">
        <v>4041.45</v>
      </c>
      <c r="J163" s="55">
        <v>0</v>
      </c>
      <c r="K163" s="55">
        <v>0</v>
      </c>
      <c r="L163" s="55">
        <v>4041.45</v>
      </c>
    </row>
    <row r="164" spans="1:12" s="97" customFormat="1" ht="15.75">
      <c r="A164" s="52">
        <v>42712</v>
      </c>
      <c r="B164" s="53" t="s">
        <v>669</v>
      </c>
      <c r="C164" s="54">
        <v>1095</v>
      </c>
      <c r="D164" s="53" t="s">
        <v>444</v>
      </c>
      <c r="E164" s="55">
        <v>275</v>
      </c>
      <c r="F164" s="55">
        <v>279</v>
      </c>
      <c r="G164" s="55">
        <v>283</v>
      </c>
      <c r="H164" s="55">
        <v>287</v>
      </c>
      <c r="I164" s="55">
        <v>4380</v>
      </c>
      <c r="J164" s="55">
        <v>4380</v>
      </c>
      <c r="K164" s="55">
        <v>4380</v>
      </c>
      <c r="L164" s="55">
        <v>13140</v>
      </c>
    </row>
    <row r="165" spans="1:12" s="97" customFormat="1" ht="15.75">
      <c r="A165" s="52">
        <v>42712</v>
      </c>
      <c r="B165" s="53" t="s">
        <v>670</v>
      </c>
      <c r="C165" s="54">
        <v>800</v>
      </c>
      <c r="D165" s="53" t="s">
        <v>444</v>
      </c>
      <c r="E165" s="55">
        <v>375.75</v>
      </c>
      <c r="F165" s="55">
        <v>380.75</v>
      </c>
      <c r="G165" s="55">
        <v>0</v>
      </c>
      <c r="H165" s="55">
        <v>0</v>
      </c>
      <c r="I165" s="55">
        <v>4000</v>
      </c>
      <c r="J165" s="55">
        <v>0</v>
      </c>
      <c r="K165" s="55">
        <v>0</v>
      </c>
      <c r="L165" s="55">
        <v>4000</v>
      </c>
    </row>
    <row r="166" spans="1:12" s="97" customFormat="1" ht="15.75">
      <c r="A166" s="52">
        <v>42711</v>
      </c>
      <c r="B166" s="53" t="s">
        <v>671</v>
      </c>
      <c r="C166" s="54">
        <v>4348</v>
      </c>
      <c r="D166" s="53" t="s">
        <v>437</v>
      </c>
      <c r="E166" s="55">
        <v>69</v>
      </c>
      <c r="F166" s="55">
        <v>69.9</v>
      </c>
      <c r="G166" s="55">
        <v>0</v>
      </c>
      <c r="H166" s="55">
        <v>0</v>
      </c>
      <c r="I166" s="55">
        <v>3913.04</v>
      </c>
      <c r="J166" s="55">
        <v>0</v>
      </c>
      <c r="K166" s="55">
        <v>0</v>
      </c>
      <c r="L166" s="55">
        <v>3913.04</v>
      </c>
    </row>
    <row r="167" spans="1:12" s="97" customFormat="1" ht="15.75">
      <c r="A167" s="52">
        <v>42710</v>
      </c>
      <c r="B167" s="53" t="s">
        <v>664</v>
      </c>
      <c r="C167" s="54">
        <v>4234</v>
      </c>
      <c r="D167" s="53" t="s">
        <v>437</v>
      </c>
      <c r="E167" s="55">
        <v>70.85</v>
      </c>
      <c r="F167" s="55">
        <v>71.85</v>
      </c>
      <c r="G167" s="55">
        <v>0</v>
      </c>
      <c r="H167" s="55">
        <v>0</v>
      </c>
      <c r="I167" s="55">
        <v>4234.3</v>
      </c>
      <c r="J167" s="55">
        <v>0</v>
      </c>
      <c r="K167" s="55">
        <v>0</v>
      </c>
      <c r="L167" s="55">
        <v>4234.3</v>
      </c>
    </row>
    <row r="168" spans="1:12" s="97" customFormat="1" ht="15.75">
      <c r="A168" s="52">
        <v>42709</v>
      </c>
      <c r="B168" s="53" t="s">
        <v>672</v>
      </c>
      <c r="C168" s="54">
        <v>1890</v>
      </c>
      <c r="D168" s="53" t="s">
        <v>437</v>
      </c>
      <c r="E168" s="55">
        <v>158.7</v>
      </c>
      <c r="F168" s="55">
        <v>160.9</v>
      </c>
      <c r="G168" s="55">
        <v>163.1</v>
      </c>
      <c r="H168" s="55">
        <v>0</v>
      </c>
      <c r="I168" s="55">
        <v>4158.79</v>
      </c>
      <c r="J168" s="55">
        <v>4158.79</v>
      </c>
      <c r="K168" s="55">
        <v>0</v>
      </c>
      <c r="L168" s="55">
        <v>8317.58</v>
      </c>
    </row>
    <row r="169" spans="1:12" s="97" customFormat="1" ht="15.75">
      <c r="A169" s="52">
        <v>42709</v>
      </c>
      <c r="B169" s="53" t="s">
        <v>673</v>
      </c>
      <c r="C169" s="54">
        <v>2885</v>
      </c>
      <c r="D169" s="53" t="s">
        <v>437</v>
      </c>
      <c r="E169" s="55">
        <v>104</v>
      </c>
      <c r="F169" s="55">
        <v>105.45</v>
      </c>
      <c r="G169" s="55">
        <v>0</v>
      </c>
      <c r="H169" s="55">
        <v>0</v>
      </c>
      <c r="I169" s="55">
        <v>4182.69</v>
      </c>
      <c r="J169" s="55">
        <v>0</v>
      </c>
      <c r="K169" s="55">
        <v>0</v>
      </c>
      <c r="L169" s="55">
        <v>4182.69</v>
      </c>
    </row>
    <row r="170" spans="1:12" s="97" customFormat="1" ht="15.75">
      <c r="A170" s="52">
        <v>42706</v>
      </c>
      <c r="B170" s="53" t="s">
        <v>674</v>
      </c>
      <c r="C170" s="54">
        <v>1523</v>
      </c>
      <c r="D170" s="53" t="s">
        <v>437</v>
      </c>
      <c r="E170" s="55">
        <v>197</v>
      </c>
      <c r="F170" s="55">
        <v>199.6</v>
      </c>
      <c r="G170" s="55">
        <v>0</v>
      </c>
      <c r="H170" s="55">
        <v>0</v>
      </c>
      <c r="I170" s="55">
        <v>3959.39</v>
      </c>
      <c r="J170" s="55">
        <v>0</v>
      </c>
      <c r="K170" s="55">
        <v>0</v>
      </c>
      <c r="L170" s="55">
        <v>3959.39</v>
      </c>
    </row>
    <row r="171" spans="1:12" s="97" customFormat="1" ht="15.75">
      <c r="A171" s="58">
        <v>45977</v>
      </c>
      <c r="B171" s="53" t="s">
        <v>606</v>
      </c>
      <c r="C171" s="54">
        <v>4862</v>
      </c>
      <c r="D171" s="53" t="s">
        <v>437</v>
      </c>
      <c r="E171" s="55">
        <v>61.7</v>
      </c>
      <c r="F171" s="55">
        <v>62.6</v>
      </c>
      <c r="G171" s="55">
        <v>0</v>
      </c>
      <c r="H171" s="55">
        <v>0</v>
      </c>
      <c r="I171" s="55">
        <v>4376.01</v>
      </c>
      <c r="J171" s="55">
        <v>0</v>
      </c>
      <c r="K171" s="55">
        <v>0</v>
      </c>
      <c r="L171" s="55">
        <v>4376.01</v>
      </c>
    </row>
    <row r="172" spans="1:12" s="97" customFormat="1" ht="15.75">
      <c r="A172" s="58">
        <v>45612</v>
      </c>
      <c r="B172" s="53" t="s">
        <v>675</v>
      </c>
      <c r="C172" s="54">
        <v>4491</v>
      </c>
      <c r="D172" s="53" t="s">
        <v>437</v>
      </c>
      <c r="E172" s="55">
        <v>66.8</v>
      </c>
      <c r="F172" s="55">
        <v>67.6</v>
      </c>
      <c r="G172" s="55">
        <v>68.6</v>
      </c>
      <c r="H172" s="55">
        <v>69.5</v>
      </c>
      <c r="I172" s="55">
        <v>3592.81</v>
      </c>
      <c r="J172" s="55">
        <v>4491.02</v>
      </c>
      <c r="K172" s="55">
        <v>4041.92</v>
      </c>
      <c r="L172" s="55">
        <v>12125.75</v>
      </c>
    </row>
    <row r="173" spans="1:12" s="97" customFormat="1" ht="15.75">
      <c r="A173" s="58">
        <v>45612</v>
      </c>
      <c r="B173" s="53" t="s">
        <v>676</v>
      </c>
      <c r="C173" s="54">
        <v>3871</v>
      </c>
      <c r="D173" s="53" t="s">
        <v>437</v>
      </c>
      <c r="E173" s="55">
        <v>77.5</v>
      </c>
      <c r="F173" s="55">
        <v>78.4</v>
      </c>
      <c r="G173" s="55">
        <v>0</v>
      </c>
      <c r="H173" s="55">
        <v>0</v>
      </c>
      <c r="I173" s="55">
        <v>3483.87</v>
      </c>
      <c r="J173" s="55">
        <v>0</v>
      </c>
      <c r="K173" s="55">
        <v>0</v>
      </c>
      <c r="L173" s="55">
        <v>3483.87</v>
      </c>
    </row>
    <row r="174" spans="1:12" s="97" customFormat="1" ht="15.75">
      <c r="A174" s="58">
        <v>45246</v>
      </c>
      <c r="B174" s="53" t="s">
        <v>677</v>
      </c>
      <c r="C174" s="54">
        <v>3672</v>
      </c>
      <c r="D174" s="53" t="s">
        <v>437</v>
      </c>
      <c r="E174" s="55">
        <v>81.7</v>
      </c>
      <c r="F174" s="55">
        <v>79.3</v>
      </c>
      <c r="G174" s="55">
        <v>0</v>
      </c>
      <c r="H174" s="55">
        <v>0</v>
      </c>
      <c r="I174" s="57">
        <v>-8812.73</v>
      </c>
      <c r="J174" s="55">
        <v>0</v>
      </c>
      <c r="K174" s="55">
        <v>0</v>
      </c>
      <c r="L174" s="57">
        <v>-8812.73</v>
      </c>
    </row>
    <row r="175" spans="1:12" s="97" customFormat="1" ht="15.75">
      <c r="A175" s="58">
        <v>45246</v>
      </c>
      <c r="B175" s="53" t="s">
        <v>477</v>
      </c>
      <c r="C175" s="54">
        <v>1068</v>
      </c>
      <c r="D175" s="53" t="s">
        <v>437</v>
      </c>
      <c r="E175" s="55">
        <v>281</v>
      </c>
      <c r="F175" s="55">
        <v>285</v>
      </c>
      <c r="G175" s="55">
        <v>0</v>
      </c>
      <c r="H175" s="55">
        <v>0</v>
      </c>
      <c r="I175" s="55">
        <v>4270.46</v>
      </c>
      <c r="J175" s="55">
        <v>0</v>
      </c>
      <c r="K175" s="55">
        <v>0</v>
      </c>
      <c r="L175" s="55">
        <v>4270.46</v>
      </c>
    </row>
    <row r="176" spans="1:12" s="97" customFormat="1" ht="15.75">
      <c r="A176" s="58">
        <v>44881</v>
      </c>
      <c r="B176" s="53" t="s">
        <v>645</v>
      </c>
      <c r="C176" s="54">
        <v>4124</v>
      </c>
      <c r="D176" s="53" t="s">
        <v>437</v>
      </c>
      <c r="E176" s="55">
        <v>72.75</v>
      </c>
      <c r="F176" s="55">
        <v>73.75</v>
      </c>
      <c r="G176" s="55">
        <v>74.75</v>
      </c>
      <c r="H176" s="55">
        <v>0</v>
      </c>
      <c r="I176" s="55">
        <v>4123.71</v>
      </c>
      <c r="J176" s="55">
        <v>4123.71</v>
      </c>
      <c r="K176" s="55">
        <v>0</v>
      </c>
      <c r="L176" s="55">
        <v>8247.42</v>
      </c>
    </row>
    <row r="177" spans="1:12" s="97" customFormat="1" ht="15.75">
      <c r="A177" s="58">
        <v>44881</v>
      </c>
      <c r="B177" s="53" t="s">
        <v>532</v>
      </c>
      <c r="C177" s="54">
        <v>2597</v>
      </c>
      <c r="D177" s="53" t="s">
        <v>437</v>
      </c>
      <c r="E177" s="55">
        <v>115.5</v>
      </c>
      <c r="F177" s="55">
        <v>117</v>
      </c>
      <c r="G177" s="55">
        <v>0</v>
      </c>
      <c r="H177" s="55">
        <v>0</v>
      </c>
      <c r="I177" s="55">
        <v>3896.1</v>
      </c>
      <c r="J177" s="55">
        <v>0</v>
      </c>
      <c r="K177" s="55">
        <v>0</v>
      </c>
      <c r="L177" s="55">
        <v>3896.1</v>
      </c>
    </row>
    <row r="178" spans="1:12" s="97" customFormat="1" ht="15.75">
      <c r="A178" s="58">
        <v>44881</v>
      </c>
      <c r="B178" s="53" t="s">
        <v>506</v>
      </c>
      <c r="C178" s="54">
        <v>2521</v>
      </c>
      <c r="D178" s="53" t="s">
        <v>437</v>
      </c>
      <c r="E178" s="55">
        <v>119</v>
      </c>
      <c r="F178" s="55">
        <v>120.45</v>
      </c>
      <c r="G178" s="55">
        <v>0</v>
      </c>
      <c r="H178" s="55">
        <v>0</v>
      </c>
      <c r="I178" s="55">
        <v>3655.46</v>
      </c>
      <c r="J178" s="55">
        <v>0</v>
      </c>
      <c r="K178" s="55">
        <v>0</v>
      </c>
      <c r="L178" s="55">
        <v>3655.46</v>
      </c>
    </row>
    <row r="179" spans="1:12" s="97" customFormat="1" ht="15.75">
      <c r="A179" s="58">
        <v>43420</v>
      </c>
      <c r="B179" s="53" t="s">
        <v>531</v>
      </c>
      <c r="C179" s="54">
        <v>2578</v>
      </c>
      <c r="D179" s="53" t="s">
        <v>437</v>
      </c>
      <c r="E179" s="55">
        <v>116.35</v>
      </c>
      <c r="F179" s="55">
        <v>113.35</v>
      </c>
      <c r="G179" s="55">
        <v>0</v>
      </c>
      <c r="H179" s="55">
        <v>0</v>
      </c>
      <c r="I179" s="57">
        <v>-7735.28</v>
      </c>
      <c r="J179" s="55">
        <v>0</v>
      </c>
      <c r="K179" s="55">
        <v>0</v>
      </c>
      <c r="L179" s="57">
        <v>-7735.28</v>
      </c>
    </row>
    <row r="180" spans="1:12" s="97" customFormat="1" ht="15.75">
      <c r="A180" s="58">
        <v>43055</v>
      </c>
      <c r="B180" s="53" t="s">
        <v>678</v>
      </c>
      <c r="C180" s="54">
        <v>390</v>
      </c>
      <c r="D180" s="53" t="s">
        <v>437</v>
      </c>
      <c r="E180" s="55">
        <v>770</v>
      </c>
      <c r="F180" s="55">
        <v>780</v>
      </c>
      <c r="G180" s="55">
        <v>0</v>
      </c>
      <c r="H180" s="55">
        <v>0</v>
      </c>
      <c r="I180" s="55">
        <v>3896.1</v>
      </c>
      <c r="J180" s="55">
        <v>0</v>
      </c>
      <c r="K180" s="55">
        <v>0</v>
      </c>
      <c r="L180" s="55">
        <v>3896.1</v>
      </c>
    </row>
    <row r="181" spans="1:12" s="97" customFormat="1" ht="15.75">
      <c r="A181" s="58">
        <v>42690</v>
      </c>
      <c r="B181" s="53" t="s">
        <v>551</v>
      </c>
      <c r="C181" s="54">
        <v>2490</v>
      </c>
      <c r="D181" s="53" t="s">
        <v>437</v>
      </c>
      <c r="E181" s="55">
        <v>120.5</v>
      </c>
      <c r="F181" s="55">
        <v>122.3</v>
      </c>
      <c r="G181" s="55">
        <v>0</v>
      </c>
      <c r="H181" s="55">
        <v>0</v>
      </c>
      <c r="I181" s="55">
        <v>4481.33</v>
      </c>
      <c r="J181" s="55">
        <v>0</v>
      </c>
      <c r="K181" s="55">
        <v>0</v>
      </c>
      <c r="L181" s="55">
        <v>4481.33</v>
      </c>
    </row>
    <row r="182" spans="1:12" s="97" customFormat="1" ht="15.75">
      <c r="A182" s="58">
        <v>40498</v>
      </c>
      <c r="B182" s="53" t="s">
        <v>524</v>
      </c>
      <c r="C182" s="54">
        <v>1136</v>
      </c>
      <c r="D182" s="53" t="s">
        <v>437</v>
      </c>
      <c r="E182" s="55">
        <v>264</v>
      </c>
      <c r="F182" s="55">
        <v>267.75</v>
      </c>
      <c r="G182" s="55">
        <v>271.5</v>
      </c>
      <c r="H182" s="55">
        <v>0</v>
      </c>
      <c r="I182" s="55">
        <v>4261.36</v>
      </c>
      <c r="J182" s="55">
        <v>4261.36</v>
      </c>
      <c r="K182" s="55">
        <v>0</v>
      </c>
      <c r="L182" s="55">
        <v>8522.73</v>
      </c>
    </row>
    <row r="183" spans="1:12" s="97" customFormat="1" ht="15.75">
      <c r="A183" s="52">
        <v>42683</v>
      </c>
      <c r="B183" s="53" t="s">
        <v>679</v>
      </c>
      <c r="C183" s="54">
        <v>3519</v>
      </c>
      <c r="D183" s="53" t="s">
        <v>437</v>
      </c>
      <c r="E183" s="55">
        <v>85.25</v>
      </c>
      <c r="F183" s="55">
        <v>86.45</v>
      </c>
      <c r="G183" s="55">
        <v>87.65</v>
      </c>
      <c r="H183" s="55">
        <v>88.85</v>
      </c>
      <c r="I183" s="55">
        <v>4222.87</v>
      </c>
      <c r="J183" s="55">
        <v>4222.87</v>
      </c>
      <c r="K183" s="55">
        <v>4222.87</v>
      </c>
      <c r="L183" s="55">
        <v>12668.62</v>
      </c>
    </row>
    <row r="184" spans="1:12" s="97" customFormat="1" ht="15.75">
      <c r="A184" s="52">
        <v>42683</v>
      </c>
      <c r="B184" s="53" t="s">
        <v>680</v>
      </c>
      <c r="C184" s="54">
        <v>3000</v>
      </c>
      <c r="D184" s="53" t="s">
        <v>437</v>
      </c>
      <c r="E184" s="55">
        <v>100</v>
      </c>
      <c r="F184" s="55">
        <v>101.5</v>
      </c>
      <c r="G184" s="55">
        <v>103</v>
      </c>
      <c r="H184" s="55">
        <v>0</v>
      </c>
      <c r="I184" s="55">
        <v>4500</v>
      </c>
      <c r="J184" s="55">
        <v>4500</v>
      </c>
      <c r="K184" s="55">
        <v>0</v>
      </c>
      <c r="L184" s="55">
        <v>9000</v>
      </c>
    </row>
    <row r="185" spans="1:12" s="97" customFormat="1" ht="15.75">
      <c r="A185" s="52">
        <v>42683</v>
      </c>
      <c r="B185" s="53" t="s">
        <v>681</v>
      </c>
      <c r="C185" s="54">
        <v>2335</v>
      </c>
      <c r="D185" s="53" t="s">
        <v>437</v>
      </c>
      <c r="E185" s="55">
        <v>128.5</v>
      </c>
      <c r="F185" s="55">
        <v>130.3</v>
      </c>
      <c r="G185" s="55">
        <v>0</v>
      </c>
      <c r="H185" s="55">
        <v>0</v>
      </c>
      <c r="I185" s="55">
        <v>4202.33</v>
      </c>
      <c r="J185" s="55">
        <v>0</v>
      </c>
      <c r="K185" s="55">
        <v>0</v>
      </c>
      <c r="L185" s="55">
        <v>4202.33</v>
      </c>
    </row>
    <row r="186" spans="1:12" s="97" customFormat="1" ht="15.75">
      <c r="A186" s="53" t="s">
        <v>682</v>
      </c>
      <c r="B186" s="53" t="s">
        <v>664</v>
      </c>
      <c r="C186" s="54">
        <v>3519</v>
      </c>
      <c r="D186" s="53" t="s">
        <v>437</v>
      </c>
      <c r="E186" s="55">
        <v>85.25</v>
      </c>
      <c r="F186" s="55">
        <v>86.85</v>
      </c>
      <c r="G186" s="55">
        <v>88.45</v>
      </c>
      <c r="H186" s="55">
        <v>0</v>
      </c>
      <c r="I186" s="55">
        <v>5630.5</v>
      </c>
      <c r="J186" s="55">
        <v>5630.5</v>
      </c>
      <c r="K186" s="55">
        <v>0</v>
      </c>
      <c r="L186" s="55">
        <v>11261</v>
      </c>
    </row>
    <row r="187" spans="1:12" s="97" customFormat="1" ht="15.75">
      <c r="A187" s="53" t="s">
        <v>682</v>
      </c>
      <c r="B187" s="53" t="s">
        <v>683</v>
      </c>
      <c r="C187" s="54">
        <v>2230</v>
      </c>
      <c r="D187" s="53" t="s">
        <v>437</v>
      </c>
      <c r="E187" s="55">
        <v>134.5</v>
      </c>
      <c r="F187" s="55">
        <v>136.25</v>
      </c>
      <c r="G187" s="55">
        <v>0</v>
      </c>
      <c r="H187" s="55">
        <v>0</v>
      </c>
      <c r="I187" s="55">
        <v>3903.35</v>
      </c>
      <c r="J187" s="55">
        <v>0</v>
      </c>
      <c r="K187" s="55">
        <v>0</v>
      </c>
      <c r="L187" s="55">
        <v>3903.35</v>
      </c>
    </row>
    <row r="188" spans="1:12" s="97" customFormat="1" ht="15.75">
      <c r="A188" s="52">
        <v>42681</v>
      </c>
      <c r="B188" s="53" t="s">
        <v>684</v>
      </c>
      <c r="C188" s="54">
        <v>860</v>
      </c>
      <c r="D188" s="53" t="s">
        <v>437</v>
      </c>
      <c r="E188" s="55">
        <v>349</v>
      </c>
      <c r="F188" s="55">
        <v>349</v>
      </c>
      <c r="G188" s="55">
        <v>0</v>
      </c>
      <c r="H188" s="55">
        <v>0</v>
      </c>
      <c r="I188" s="55">
        <v>0</v>
      </c>
      <c r="J188" s="55">
        <v>0</v>
      </c>
      <c r="K188" s="55">
        <v>0</v>
      </c>
      <c r="L188" s="55">
        <v>0</v>
      </c>
    </row>
    <row r="189" spans="1:12" s="98" customFormat="1" ht="15.75">
      <c r="A189" s="52">
        <v>42678</v>
      </c>
      <c r="B189" s="53" t="s">
        <v>685</v>
      </c>
      <c r="C189" s="54">
        <v>3371</v>
      </c>
      <c r="D189" s="53" t="s">
        <v>437</v>
      </c>
      <c r="E189" s="55">
        <v>89</v>
      </c>
      <c r="F189" s="55">
        <v>90.3</v>
      </c>
      <c r="G189" s="55">
        <v>91.6</v>
      </c>
      <c r="H189" s="55">
        <v>92.9</v>
      </c>
      <c r="I189" s="55">
        <v>4382.02</v>
      </c>
      <c r="J189" s="55">
        <v>4382.02</v>
      </c>
      <c r="K189" s="55">
        <v>4382.02</v>
      </c>
      <c r="L189" s="55">
        <v>13146.07</v>
      </c>
    </row>
    <row r="190" spans="1:12" s="97" customFormat="1" ht="15.75">
      <c r="A190" s="52">
        <v>42676</v>
      </c>
      <c r="B190" s="53" t="s">
        <v>686</v>
      </c>
      <c r="C190" s="54">
        <v>1133</v>
      </c>
      <c r="D190" s="53" t="s">
        <v>437</v>
      </c>
      <c r="E190" s="55">
        <v>264.7</v>
      </c>
      <c r="F190" s="55">
        <v>268</v>
      </c>
      <c r="G190" s="55">
        <v>272.2</v>
      </c>
      <c r="H190" s="55">
        <v>0</v>
      </c>
      <c r="I190" s="55">
        <v>3740.08</v>
      </c>
      <c r="J190" s="55">
        <v>4760.11</v>
      </c>
      <c r="K190" s="55">
        <v>0</v>
      </c>
      <c r="L190" s="55">
        <v>8500.19</v>
      </c>
    </row>
    <row r="191" spans="1:12" s="97" customFormat="1" ht="15.75">
      <c r="A191" s="52">
        <v>42676</v>
      </c>
      <c r="B191" s="53" t="s">
        <v>687</v>
      </c>
      <c r="C191" s="54">
        <v>1914</v>
      </c>
      <c r="D191" s="53" t="s">
        <v>437</v>
      </c>
      <c r="E191" s="55">
        <v>156.7</v>
      </c>
      <c r="F191" s="55">
        <v>158.9</v>
      </c>
      <c r="G191" s="55">
        <v>161.1</v>
      </c>
      <c r="H191" s="55">
        <v>0</v>
      </c>
      <c r="I191" s="55">
        <v>4211.87</v>
      </c>
      <c r="J191" s="55">
        <v>4211.87</v>
      </c>
      <c r="K191" s="55">
        <v>0</v>
      </c>
      <c r="L191" s="55">
        <v>8423.74</v>
      </c>
    </row>
    <row r="192" spans="1:12" s="97" customFormat="1" ht="15.75">
      <c r="A192" s="52">
        <v>42675</v>
      </c>
      <c r="B192" s="53" t="s">
        <v>688</v>
      </c>
      <c r="C192" s="54">
        <v>4348</v>
      </c>
      <c r="D192" s="53" t="s">
        <v>437</v>
      </c>
      <c r="E192" s="55">
        <v>69</v>
      </c>
      <c r="F192" s="55">
        <v>69.9</v>
      </c>
      <c r="G192" s="55">
        <v>70.8</v>
      </c>
      <c r="H192" s="55">
        <v>71.7</v>
      </c>
      <c r="I192" s="55">
        <v>3913.04</v>
      </c>
      <c r="J192" s="55">
        <v>3913.04</v>
      </c>
      <c r="K192" s="55">
        <v>3913.04</v>
      </c>
      <c r="L192" s="55">
        <v>11739.13</v>
      </c>
    </row>
    <row r="193" spans="1:12" s="97" customFormat="1" ht="15.75">
      <c r="A193" s="58">
        <v>45581</v>
      </c>
      <c r="B193" s="53" t="s">
        <v>677</v>
      </c>
      <c r="C193" s="54">
        <v>3614</v>
      </c>
      <c r="D193" s="53" t="s">
        <v>437</v>
      </c>
      <c r="E193" s="55">
        <v>83</v>
      </c>
      <c r="F193" s="55">
        <v>84.2</v>
      </c>
      <c r="G193" s="55">
        <v>0</v>
      </c>
      <c r="H193" s="55">
        <v>0</v>
      </c>
      <c r="I193" s="55">
        <v>4337.35</v>
      </c>
      <c r="J193" s="55">
        <v>0</v>
      </c>
      <c r="K193" s="55">
        <v>0</v>
      </c>
      <c r="L193" s="55">
        <v>4337.35</v>
      </c>
    </row>
    <row r="194" spans="1:12" s="97" customFormat="1" ht="15.75">
      <c r="A194" s="58">
        <v>44120</v>
      </c>
      <c r="B194" s="53" t="s">
        <v>689</v>
      </c>
      <c r="C194" s="54">
        <v>2542</v>
      </c>
      <c r="D194" s="53" t="s">
        <v>437</v>
      </c>
      <c r="E194" s="55">
        <v>118</v>
      </c>
      <c r="F194" s="55">
        <v>119.5</v>
      </c>
      <c r="G194" s="55">
        <v>121</v>
      </c>
      <c r="H194" s="55">
        <v>0</v>
      </c>
      <c r="I194" s="55">
        <v>3813.56</v>
      </c>
      <c r="J194" s="55">
        <v>3813.56</v>
      </c>
      <c r="K194" s="55">
        <v>0</v>
      </c>
      <c r="L194" s="55">
        <v>7627.12</v>
      </c>
    </row>
    <row r="195" spans="1:12" s="97" customFormat="1" ht="15.75">
      <c r="A195" s="58">
        <v>44120</v>
      </c>
      <c r="B195" s="53" t="s">
        <v>690</v>
      </c>
      <c r="C195" s="54">
        <v>5929</v>
      </c>
      <c r="D195" s="53" t="s">
        <v>437</v>
      </c>
      <c r="E195" s="55">
        <v>50.6</v>
      </c>
      <c r="F195" s="55">
        <v>51.3</v>
      </c>
      <c r="G195" s="55">
        <v>0</v>
      </c>
      <c r="H195" s="55">
        <v>0</v>
      </c>
      <c r="I195" s="55">
        <v>4150.2</v>
      </c>
      <c r="J195" s="55">
        <v>0</v>
      </c>
      <c r="K195" s="55">
        <v>0</v>
      </c>
      <c r="L195" s="55">
        <v>4150.2</v>
      </c>
    </row>
    <row r="196" spans="1:12" s="97" customFormat="1" ht="15.75">
      <c r="A196" s="58">
        <v>44120</v>
      </c>
      <c r="B196" s="53" t="s">
        <v>691</v>
      </c>
      <c r="C196" s="54">
        <v>3797</v>
      </c>
      <c r="D196" s="53" t="s">
        <v>437</v>
      </c>
      <c r="E196" s="55">
        <v>79</v>
      </c>
      <c r="F196" s="55">
        <v>79.9</v>
      </c>
      <c r="G196" s="55">
        <v>0</v>
      </c>
      <c r="H196" s="55">
        <v>0</v>
      </c>
      <c r="I196" s="55">
        <v>3417.72</v>
      </c>
      <c r="J196" s="55">
        <v>0</v>
      </c>
      <c r="K196" s="55">
        <v>0</v>
      </c>
      <c r="L196" s="55">
        <v>3417.72</v>
      </c>
    </row>
    <row r="197" spans="1:12" s="97" customFormat="1" ht="15.75">
      <c r="A197" s="58">
        <v>43754</v>
      </c>
      <c r="B197" s="53" t="s">
        <v>692</v>
      </c>
      <c r="C197" s="54">
        <v>2222</v>
      </c>
      <c r="D197" s="53" t="s">
        <v>437</v>
      </c>
      <c r="E197" s="55">
        <v>135</v>
      </c>
      <c r="F197" s="55">
        <v>136.9</v>
      </c>
      <c r="G197" s="55">
        <v>0</v>
      </c>
      <c r="H197" s="55">
        <v>0</v>
      </c>
      <c r="I197" s="55">
        <v>4222.22</v>
      </c>
      <c r="J197" s="55">
        <v>0</v>
      </c>
      <c r="K197" s="55">
        <v>0</v>
      </c>
      <c r="L197" s="55">
        <v>4222.22</v>
      </c>
    </row>
    <row r="198" spans="1:12" s="97" customFormat="1" ht="15.75">
      <c r="A198" s="58">
        <v>43754</v>
      </c>
      <c r="B198" s="53" t="s">
        <v>693</v>
      </c>
      <c r="C198" s="54">
        <v>3000</v>
      </c>
      <c r="D198" s="53" t="s">
        <v>437</v>
      </c>
      <c r="E198" s="55">
        <v>100</v>
      </c>
      <c r="F198" s="55">
        <v>100</v>
      </c>
      <c r="G198" s="55">
        <v>0</v>
      </c>
      <c r="H198" s="55">
        <v>0</v>
      </c>
      <c r="I198" s="55">
        <v>0</v>
      </c>
      <c r="J198" s="55">
        <v>0</v>
      </c>
      <c r="K198" s="55">
        <v>0</v>
      </c>
      <c r="L198" s="55">
        <v>0</v>
      </c>
    </row>
    <row r="199" spans="1:12" s="97" customFormat="1" ht="15.75">
      <c r="A199" s="58">
        <v>43389</v>
      </c>
      <c r="B199" s="53" t="s">
        <v>694</v>
      </c>
      <c r="C199" s="54">
        <v>2941</v>
      </c>
      <c r="D199" s="53" t="s">
        <v>437</v>
      </c>
      <c r="E199" s="55">
        <v>102</v>
      </c>
      <c r="F199" s="55">
        <v>103.5</v>
      </c>
      <c r="G199" s="55">
        <v>0</v>
      </c>
      <c r="H199" s="55">
        <v>0</v>
      </c>
      <c r="I199" s="55">
        <v>4411.76</v>
      </c>
      <c r="J199" s="55">
        <v>0</v>
      </c>
      <c r="K199" s="55">
        <v>0</v>
      </c>
      <c r="L199" s="55">
        <v>4411.76</v>
      </c>
    </row>
    <row r="200" spans="1:12" s="97" customFormat="1" ht="15.75">
      <c r="A200" s="58">
        <v>43024</v>
      </c>
      <c r="B200" s="53" t="s">
        <v>554</v>
      </c>
      <c r="C200" s="54">
        <v>4699</v>
      </c>
      <c r="D200" s="53" t="s">
        <v>437</v>
      </c>
      <c r="E200" s="55">
        <v>63.85</v>
      </c>
      <c r="F200" s="55">
        <v>64.75</v>
      </c>
      <c r="G200" s="55">
        <v>0</v>
      </c>
      <c r="H200" s="55">
        <v>0</v>
      </c>
      <c r="I200" s="55">
        <v>4228.66</v>
      </c>
      <c r="J200" s="55">
        <v>0</v>
      </c>
      <c r="K200" s="55">
        <v>0</v>
      </c>
      <c r="L200" s="55">
        <v>4228.66</v>
      </c>
    </row>
    <row r="201" spans="1:12" s="97" customFormat="1" ht="15.75">
      <c r="A201" s="58">
        <v>43024</v>
      </c>
      <c r="B201" s="53" t="s">
        <v>546</v>
      </c>
      <c r="C201" s="54">
        <v>2647</v>
      </c>
      <c r="D201" s="53" t="s">
        <v>437</v>
      </c>
      <c r="E201" s="55">
        <v>113.35</v>
      </c>
      <c r="F201" s="55">
        <v>113.35</v>
      </c>
      <c r="G201" s="55">
        <v>0</v>
      </c>
      <c r="H201" s="55">
        <v>0</v>
      </c>
      <c r="I201" s="55">
        <v>0</v>
      </c>
      <c r="J201" s="55">
        <v>0</v>
      </c>
      <c r="K201" s="55">
        <v>0</v>
      </c>
      <c r="L201" s="55">
        <v>0</v>
      </c>
    </row>
    <row r="202" spans="1:12" s="97" customFormat="1" ht="15.75">
      <c r="A202" s="58">
        <v>41928</v>
      </c>
      <c r="B202" s="53" t="s">
        <v>695</v>
      </c>
      <c r="C202" s="54">
        <v>3989</v>
      </c>
      <c r="D202" s="53" t="s">
        <v>437</v>
      </c>
      <c r="E202" s="55">
        <v>75.2</v>
      </c>
      <c r="F202" s="55">
        <v>76.2</v>
      </c>
      <c r="G202" s="55">
        <v>77.2</v>
      </c>
      <c r="H202" s="55">
        <v>78.2</v>
      </c>
      <c r="I202" s="55">
        <v>3989.36</v>
      </c>
      <c r="J202" s="55">
        <v>3989.36</v>
      </c>
      <c r="K202" s="55">
        <v>3989.36</v>
      </c>
      <c r="L202" s="55">
        <v>11968.09</v>
      </c>
    </row>
    <row r="203" spans="1:12" s="97" customFormat="1" ht="15.75">
      <c r="A203" s="58">
        <v>41928</v>
      </c>
      <c r="B203" s="53" t="s">
        <v>696</v>
      </c>
      <c r="C203" s="54">
        <v>1268</v>
      </c>
      <c r="D203" s="53" t="s">
        <v>437</v>
      </c>
      <c r="E203" s="55">
        <v>236.65</v>
      </c>
      <c r="F203" s="55">
        <v>236.65</v>
      </c>
      <c r="G203" s="55">
        <v>0</v>
      </c>
      <c r="H203" s="55">
        <v>0</v>
      </c>
      <c r="I203" s="55">
        <v>0</v>
      </c>
      <c r="J203" s="55">
        <v>0</v>
      </c>
      <c r="K203" s="55">
        <v>0</v>
      </c>
      <c r="L203" s="55">
        <v>0</v>
      </c>
    </row>
    <row r="204" spans="1:12" s="97" customFormat="1" ht="15.75">
      <c r="A204" s="58">
        <v>41928</v>
      </c>
      <c r="B204" s="53" t="s">
        <v>695</v>
      </c>
      <c r="C204" s="54">
        <v>3834</v>
      </c>
      <c r="D204" s="53" t="s">
        <v>437</v>
      </c>
      <c r="E204" s="55">
        <v>78.25</v>
      </c>
      <c r="F204" s="55">
        <v>78.25</v>
      </c>
      <c r="G204" s="55">
        <v>0</v>
      </c>
      <c r="H204" s="55">
        <v>0</v>
      </c>
      <c r="I204" s="55">
        <v>0</v>
      </c>
      <c r="J204" s="55">
        <v>0</v>
      </c>
      <c r="K204" s="55">
        <v>0</v>
      </c>
      <c r="L204" s="55">
        <v>0</v>
      </c>
    </row>
    <row r="205" spans="1:12" s="97" customFormat="1" ht="15.75">
      <c r="A205" s="58">
        <v>41563</v>
      </c>
      <c r="B205" s="53" t="s">
        <v>514</v>
      </c>
      <c r="C205" s="54">
        <v>1053</v>
      </c>
      <c r="D205" s="53" t="s">
        <v>437</v>
      </c>
      <c r="E205" s="55">
        <v>285</v>
      </c>
      <c r="F205" s="55">
        <v>285</v>
      </c>
      <c r="G205" s="55">
        <v>0</v>
      </c>
      <c r="H205" s="55">
        <v>0</v>
      </c>
      <c r="I205" s="55">
        <v>0</v>
      </c>
      <c r="J205" s="55">
        <v>0</v>
      </c>
      <c r="K205" s="55">
        <v>0</v>
      </c>
      <c r="L205" s="55">
        <v>0</v>
      </c>
    </row>
    <row r="206" spans="1:12" s="97" customFormat="1" ht="15.75">
      <c r="A206" s="58">
        <v>40467</v>
      </c>
      <c r="B206" s="53" t="s">
        <v>697</v>
      </c>
      <c r="C206" s="54">
        <v>3011</v>
      </c>
      <c r="D206" s="53" t="s">
        <v>437</v>
      </c>
      <c r="E206" s="55">
        <v>99.65</v>
      </c>
      <c r="F206" s="55">
        <v>100.95</v>
      </c>
      <c r="G206" s="55">
        <v>102.25</v>
      </c>
      <c r="H206" s="55">
        <v>103.55</v>
      </c>
      <c r="I206" s="55">
        <v>3913.7</v>
      </c>
      <c r="J206" s="55">
        <v>3913.7</v>
      </c>
      <c r="K206" s="55">
        <v>3913.7</v>
      </c>
      <c r="L206" s="55">
        <v>11741.09</v>
      </c>
    </row>
    <row r="207" spans="1:12" s="97" customFormat="1" ht="15.75">
      <c r="A207" s="58">
        <v>40467</v>
      </c>
      <c r="B207" s="53" t="s">
        <v>698</v>
      </c>
      <c r="C207" s="54">
        <v>4688</v>
      </c>
      <c r="D207" s="53" t="s">
        <v>437</v>
      </c>
      <c r="E207" s="55">
        <v>64</v>
      </c>
      <c r="F207" s="55">
        <v>64.9</v>
      </c>
      <c r="G207" s="55">
        <v>0</v>
      </c>
      <c r="H207" s="55">
        <v>0</v>
      </c>
      <c r="I207" s="55">
        <v>4218.75</v>
      </c>
      <c r="J207" s="55">
        <v>0</v>
      </c>
      <c r="K207" s="55">
        <v>0</v>
      </c>
      <c r="L207" s="55">
        <v>4218.75</v>
      </c>
    </row>
    <row r="208" spans="1:12" s="97" customFormat="1" ht="15.75">
      <c r="A208" s="52">
        <v>42650</v>
      </c>
      <c r="B208" s="53" t="s">
        <v>691</v>
      </c>
      <c r="C208" s="54">
        <v>3764</v>
      </c>
      <c r="D208" s="53" t="s">
        <v>437</v>
      </c>
      <c r="E208" s="55">
        <v>79.7</v>
      </c>
      <c r="F208" s="55">
        <v>80.7</v>
      </c>
      <c r="G208" s="55">
        <v>81.7</v>
      </c>
      <c r="H208" s="55">
        <v>82.7</v>
      </c>
      <c r="I208" s="55">
        <v>3764.12</v>
      </c>
      <c r="J208" s="55">
        <v>3764.12</v>
      </c>
      <c r="K208" s="55">
        <v>3764.12</v>
      </c>
      <c r="L208" s="55">
        <v>11292.35</v>
      </c>
    </row>
    <row r="209" spans="1:12" s="97" customFormat="1" ht="15.75">
      <c r="A209" s="52">
        <v>42650</v>
      </c>
      <c r="B209" s="53" t="s">
        <v>691</v>
      </c>
      <c r="C209" s="54">
        <v>3612</v>
      </c>
      <c r="D209" s="53" t="s">
        <v>437</v>
      </c>
      <c r="E209" s="55">
        <v>83.05</v>
      </c>
      <c r="F209" s="55">
        <v>84.25</v>
      </c>
      <c r="G209" s="55">
        <v>0</v>
      </c>
      <c r="H209" s="55">
        <v>0</v>
      </c>
      <c r="I209" s="55">
        <v>4334.74</v>
      </c>
      <c r="J209" s="55">
        <v>0</v>
      </c>
      <c r="K209" s="55">
        <v>0</v>
      </c>
      <c r="L209" s="55">
        <v>4334.74</v>
      </c>
    </row>
    <row r="210" spans="1:12" s="97" customFormat="1" ht="15.75">
      <c r="A210" s="52">
        <v>42648</v>
      </c>
      <c r="B210" s="53" t="s">
        <v>546</v>
      </c>
      <c r="C210" s="54">
        <v>2667</v>
      </c>
      <c r="D210" s="53" t="s">
        <v>437</v>
      </c>
      <c r="E210" s="55">
        <v>112.5</v>
      </c>
      <c r="F210" s="55">
        <v>114</v>
      </c>
      <c r="G210" s="55">
        <v>115.5</v>
      </c>
      <c r="H210" s="55">
        <v>0</v>
      </c>
      <c r="I210" s="55">
        <v>4000</v>
      </c>
      <c r="J210" s="55">
        <v>4000</v>
      </c>
      <c r="K210" s="55">
        <v>0</v>
      </c>
      <c r="L210" s="55">
        <v>8000</v>
      </c>
    </row>
    <row r="211" spans="1:12" s="97" customFormat="1" ht="15.75">
      <c r="A211" s="52">
        <v>42648</v>
      </c>
      <c r="B211" s="53" t="s">
        <v>699</v>
      </c>
      <c r="C211" s="54">
        <v>4261</v>
      </c>
      <c r="D211" s="53" t="s">
        <v>437</v>
      </c>
      <c r="E211" s="55">
        <v>70.4</v>
      </c>
      <c r="F211" s="55">
        <v>71.4</v>
      </c>
      <c r="G211" s="55">
        <v>0</v>
      </c>
      <c r="H211" s="55">
        <v>0</v>
      </c>
      <c r="I211" s="55">
        <v>4261.36</v>
      </c>
      <c r="J211" s="55">
        <v>0</v>
      </c>
      <c r="K211" s="55">
        <v>0</v>
      </c>
      <c r="L211" s="55">
        <v>4261.36</v>
      </c>
    </row>
    <row r="212" spans="1:12" s="97" customFormat="1" ht="15.75">
      <c r="A212" s="52">
        <v>42648</v>
      </c>
      <c r="B212" s="53" t="s">
        <v>700</v>
      </c>
      <c r="C212" s="54">
        <v>3250</v>
      </c>
      <c r="D212" s="53" t="s">
        <v>437</v>
      </c>
      <c r="E212" s="55">
        <v>92.3</v>
      </c>
      <c r="F212" s="55">
        <v>92.3</v>
      </c>
      <c r="G212" s="55">
        <v>0</v>
      </c>
      <c r="H212" s="55">
        <v>0</v>
      </c>
      <c r="I212" s="55">
        <v>0</v>
      </c>
      <c r="J212" s="55">
        <v>0</v>
      </c>
      <c r="K212" s="55">
        <v>0</v>
      </c>
      <c r="L212" s="55">
        <v>0</v>
      </c>
    </row>
    <row r="213" spans="1:12" s="97" customFormat="1" ht="15.75">
      <c r="A213" s="52">
        <v>42647</v>
      </c>
      <c r="B213" s="53" t="s">
        <v>678</v>
      </c>
      <c r="C213" s="54">
        <v>413</v>
      </c>
      <c r="D213" s="53" t="s">
        <v>437</v>
      </c>
      <c r="E213" s="55">
        <v>726</v>
      </c>
      <c r="F213" s="55">
        <v>704</v>
      </c>
      <c r="G213" s="55">
        <v>0</v>
      </c>
      <c r="H213" s="55">
        <v>0</v>
      </c>
      <c r="I213" s="57">
        <v>-9090.91</v>
      </c>
      <c r="J213" s="55">
        <v>0</v>
      </c>
      <c r="K213" s="55">
        <v>0</v>
      </c>
      <c r="L213" s="57">
        <v>-9090.91</v>
      </c>
    </row>
    <row r="214" spans="1:12" s="97" customFormat="1" ht="15.75">
      <c r="A214" s="52">
        <v>42647</v>
      </c>
      <c r="B214" s="53" t="s">
        <v>514</v>
      </c>
      <c r="C214" s="54">
        <v>1111</v>
      </c>
      <c r="D214" s="53" t="s">
        <v>437</v>
      </c>
      <c r="E214" s="55">
        <v>270</v>
      </c>
      <c r="F214" s="55">
        <v>274</v>
      </c>
      <c r="G214" s="55">
        <v>0</v>
      </c>
      <c r="H214" s="55">
        <v>0</v>
      </c>
      <c r="I214" s="55">
        <v>4444.44</v>
      </c>
      <c r="J214" s="55">
        <v>0</v>
      </c>
      <c r="K214" s="55">
        <v>0</v>
      </c>
      <c r="L214" s="55">
        <v>4444.44</v>
      </c>
    </row>
    <row r="215" spans="1:12" s="97" customFormat="1" ht="15.75">
      <c r="A215" s="52">
        <v>42646</v>
      </c>
      <c r="B215" s="53" t="s">
        <v>701</v>
      </c>
      <c r="C215" s="54">
        <v>3509</v>
      </c>
      <c r="D215" s="53" t="s">
        <v>437</v>
      </c>
      <c r="E215" s="55">
        <v>85.5</v>
      </c>
      <c r="F215" s="55">
        <v>86.7</v>
      </c>
      <c r="G215" s="55">
        <v>87.9</v>
      </c>
      <c r="H215" s="55">
        <v>89.1</v>
      </c>
      <c r="I215" s="55">
        <v>4210.53</v>
      </c>
      <c r="J215" s="55">
        <v>4210.53</v>
      </c>
      <c r="K215" s="55">
        <v>4210.53</v>
      </c>
      <c r="L215" s="55">
        <v>12631.58</v>
      </c>
    </row>
    <row r="216" spans="1:12" s="97" customFormat="1" ht="15.75">
      <c r="A216" s="52">
        <v>42646</v>
      </c>
      <c r="B216" s="53" t="s">
        <v>702</v>
      </c>
      <c r="C216" s="54">
        <v>2308</v>
      </c>
      <c r="D216" s="53" t="s">
        <v>437</v>
      </c>
      <c r="E216" s="55">
        <v>130</v>
      </c>
      <c r="F216" s="55">
        <v>131.9</v>
      </c>
      <c r="G216" s="55">
        <v>133.8</v>
      </c>
      <c r="H216" s="55">
        <v>0</v>
      </c>
      <c r="I216" s="55">
        <v>4384.62</v>
      </c>
      <c r="J216" s="55">
        <v>4384.62</v>
      </c>
      <c r="K216" s="55">
        <v>0</v>
      </c>
      <c r="L216" s="55">
        <v>8769.23</v>
      </c>
    </row>
    <row r="217" spans="1:12" s="97" customFormat="1" ht="15.75">
      <c r="A217" s="52">
        <v>42646</v>
      </c>
      <c r="B217" s="53" t="s">
        <v>485</v>
      </c>
      <c r="C217" s="54">
        <v>2609</v>
      </c>
      <c r="D217" s="53" t="s">
        <v>437</v>
      </c>
      <c r="E217" s="55">
        <v>115</v>
      </c>
      <c r="F217" s="55">
        <v>116.5</v>
      </c>
      <c r="G217" s="55">
        <v>118</v>
      </c>
      <c r="H217" s="55">
        <v>0</v>
      </c>
      <c r="I217" s="55">
        <v>3913.04</v>
      </c>
      <c r="J217" s="55">
        <v>3913.04</v>
      </c>
      <c r="K217" s="55">
        <v>0</v>
      </c>
      <c r="L217" s="55">
        <v>7826.09</v>
      </c>
    </row>
    <row r="218" spans="1:12" s="97" customFormat="1" ht="15.75">
      <c r="A218" s="58">
        <v>47012</v>
      </c>
      <c r="B218" s="53" t="s">
        <v>703</v>
      </c>
      <c r="C218" s="54">
        <v>85</v>
      </c>
      <c r="D218" s="53" t="s">
        <v>437</v>
      </c>
      <c r="E218" s="55">
        <v>3615</v>
      </c>
      <c r="F218" s="55">
        <v>3669</v>
      </c>
      <c r="G218" s="55">
        <v>3723</v>
      </c>
      <c r="H218" s="55">
        <v>3777</v>
      </c>
      <c r="I218" s="55">
        <v>4590</v>
      </c>
      <c r="J218" s="55">
        <v>4590</v>
      </c>
      <c r="K218" s="55">
        <v>4590</v>
      </c>
      <c r="L218" s="55">
        <v>13770</v>
      </c>
    </row>
    <row r="219" spans="1:12" s="97" customFormat="1" ht="15.75">
      <c r="A219" s="58">
        <v>47012</v>
      </c>
      <c r="B219" s="53" t="s">
        <v>677</v>
      </c>
      <c r="C219" s="54">
        <v>4615</v>
      </c>
      <c r="D219" s="53" t="s">
        <v>437</v>
      </c>
      <c r="E219" s="55">
        <v>65</v>
      </c>
      <c r="F219" s="55">
        <v>65.9</v>
      </c>
      <c r="G219" s="55">
        <v>66.8</v>
      </c>
      <c r="H219" s="55">
        <v>0</v>
      </c>
      <c r="I219" s="55">
        <v>4153.5</v>
      </c>
      <c r="J219" s="55">
        <v>4153.5</v>
      </c>
      <c r="K219" s="55">
        <v>0</v>
      </c>
      <c r="L219" s="55">
        <v>8307</v>
      </c>
    </row>
    <row r="220" spans="1:12" s="97" customFormat="1" ht="15.75">
      <c r="A220" s="58">
        <v>47012</v>
      </c>
      <c r="B220" s="53" t="s">
        <v>704</v>
      </c>
      <c r="C220" s="54">
        <v>3415</v>
      </c>
      <c r="D220" s="53" t="s">
        <v>437</v>
      </c>
      <c r="E220" s="55">
        <v>87.8</v>
      </c>
      <c r="F220" s="55">
        <v>87.8</v>
      </c>
      <c r="G220" s="55">
        <v>0</v>
      </c>
      <c r="H220" s="55">
        <v>0</v>
      </c>
      <c r="I220" s="55">
        <v>0</v>
      </c>
      <c r="J220" s="55">
        <v>0</v>
      </c>
      <c r="K220" s="55">
        <v>0</v>
      </c>
      <c r="L220" s="55">
        <v>0</v>
      </c>
    </row>
    <row r="221" spans="1:12" s="97" customFormat="1" ht="15.75">
      <c r="A221" s="58">
        <v>46646</v>
      </c>
      <c r="B221" s="53" t="s">
        <v>488</v>
      </c>
      <c r="C221" s="54">
        <v>2860</v>
      </c>
      <c r="D221" s="53" t="s">
        <v>437</v>
      </c>
      <c r="E221" s="55">
        <v>104.9</v>
      </c>
      <c r="F221" s="55">
        <v>106.4</v>
      </c>
      <c r="G221" s="55">
        <v>107.9</v>
      </c>
      <c r="H221" s="55">
        <v>0</v>
      </c>
      <c r="I221" s="55">
        <v>4290</v>
      </c>
      <c r="J221" s="55">
        <v>4290</v>
      </c>
      <c r="K221" s="55">
        <v>0</v>
      </c>
      <c r="L221" s="55">
        <v>8580</v>
      </c>
    </row>
    <row r="222" spans="1:12" s="97" customFormat="1" ht="15.75">
      <c r="A222" s="58">
        <v>46646</v>
      </c>
      <c r="B222" s="53" t="s">
        <v>705</v>
      </c>
      <c r="C222" s="54">
        <v>600</v>
      </c>
      <c r="D222" s="53" t="s">
        <v>437</v>
      </c>
      <c r="E222" s="55">
        <v>500</v>
      </c>
      <c r="F222" s="55">
        <v>507</v>
      </c>
      <c r="G222" s="55">
        <v>514</v>
      </c>
      <c r="H222" s="55">
        <v>0</v>
      </c>
      <c r="I222" s="55">
        <v>4200</v>
      </c>
      <c r="J222" s="55">
        <v>4200</v>
      </c>
      <c r="K222" s="55">
        <v>0</v>
      </c>
      <c r="L222" s="55">
        <v>8400</v>
      </c>
    </row>
    <row r="223" spans="1:12" s="97" customFormat="1" ht="15.75">
      <c r="A223" s="58">
        <v>46646</v>
      </c>
      <c r="B223" s="53" t="s">
        <v>570</v>
      </c>
      <c r="C223" s="54">
        <v>2635</v>
      </c>
      <c r="D223" s="53" t="s">
        <v>437</v>
      </c>
      <c r="E223" s="55">
        <v>114</v>
      </c>
      <c r="F223" s="55">
        <v>115.5</v>
      </c>
      <c r="G223" s="55">
        <v>0</v>
      </c>
      <c r="H223" s="55">
        <v>0</v>
      </c>
      <c r="I223" s="55">
        <v>3952.5</v>
      </c>
      <c r="J223" s="55">
        <v>0</v>
      </c>
      <c r="K223" s="55">
        <v>0</v>
      </c>
      <c r="L223" s="55">
        <v>3952.5</v>
      </c>
    </row>
    <row r="224" spans="1:12" s="97" customFormat="1" ht="15.75">
      <c r="A224" s="58">
        <v>46646</v>
      </c>
      <c r="B224" s="53" t="s">
        <v>484</v>
      </c>
      <c r="C224" s="54">
        <v>2430</v>
      </c>
      <c r="D224" s="53" t="s">
        <v>437</v>
      </c>
      <c r="E224" s="55">
        <v>123.5</v>
      </c>
      <c r="F224" s="55">
        <v>123.5</v>
      </c>
      <c r="G224" s="55">
        <v>0</v>
      </c>
      <c r="H224" s="55">
        <v>0</v>
      </c>
      <c r="I224" s="55">
        <v>0</v>
      </c>
      <c r="J224" s="55">
        <v>0</v>
      </c>
      <c r="K224" s="55">
        <v>0</v>
      </c>
      <c r="L224" s="55">
        <v>0</v>
      </c>
    </row>
    <row r="225" spans="1:12" s="97" customFormat="1" ht="15.75">
      <c r="A225" s="58">
        <v>46281</v>
      </c>
      <c r="B225" s="53" t="s">
        <v>675</v>
      </c>
      <c r="C225" s="54">
        <v>3425</v>
      </c>
      <c r="D225" s="53" t="s">
        <v>437</v>
      </c>
      <c r="E225" s="55">
        <v>87.6</v>
      </c>
      <c r="F225" s="55">
        <v>88.8</v>
      </c>
      <c r="G225" s="55">
        <v>90</v>
      </c>
      <c r="H225" s="55">
        <v>0</v>
      </c>
      <c r="I225" s="55">
        <v>4109.59</v>
      </c>
      <c r="J225" s="55">
        <v>4109.59</v>
      </c>
      <c r="K225" s="55">
        <v>0</v>
      </c>
      <c r="L225" s="55">
        <v>8219.18</v>
      </c>
    </row>
    <row r="226" spans="1:12" s="97" customFormat="1" ht="15.75">
      <c r="A226" s="58">
        <v>46281</v>
      </c>
      <c r="B226" s="53" t="s">
        <v>486</v>
      </c>
      <c r="C226" s="54">
        <v>2655</v>
      </c>
      <c r="D226" s="53" t="s">
        <v>437</v>
      </c>
      <c r="E226" s="55">
        <v>113</v>
      </c>
      <c r="F226" s="55">
        <v>114.5</v>
      </c>
      <c r="G226" s="55">
        <v>116</v>
      </c>
      <c r="H226" s="55">
        <v>0</v>
      </c>
      <c r="I226" s="55">
        <v>3982.3</v>
      </c>
      <c r="J226" s="55">
        <v>3982.3</v>
      </c>
      <c r="K226" s="55">
        <v>0</v>
      </c>
      <c r="L226" s="55">
        <v>7964.6</v>
      </c>
    </row>
    <row r="227" spans="1:12" s="97" customFormat="1" ht="15.75">
      <c r="A227" s="58">
        <v>45185</v>
      </c>
      <c r="B227" s="53" t="s">
        <v>706</v>
      </c>
      <c r="C227" s="54">
        <v>6060</v>
      </c>
      <c r="D227" s="53" t="s">
        <v>437</v>
      </c>
      <c r="E227" s="55">
        <v>49.5</v>
      </c>
      <c r="F227" s="55">
        <v>49.8</v>
      </c>
      <c r="G227" s="55">
        <v>0</v>
      </c>
      <c r="H227" s="55">
        <v>0</v>
      </c>
      <c r="I227" s="55">
        <v>1818</v>
      </c>
      <c r="J227" s="55">
        <v>0</v>
      </c>
      <c r="K227" s="55">
        <v>0</v>
      </c>
      <c r="L227" s="55">
        <v>1818</v>
      </c>
    </row>
    <row r="228" spans="1:12" s="97" customFormat="1" ht="15.75">
      <c r="A228" s="58">
        <v>44820</v>
      </c>
      <c r="B228" s="53" t="s">
        <v>707</v>
      </c>
      <c r="C228" s="54">
        <v>1164</v>
      </c>
      <c r="D228" s="53" t="s">
        <v>437</v>
      </c>
      <c r="E228" s="55">
        <v>257.7</v>
      </c>
      <c r="F228" s="55">
        <v>261.45</v>
      </c>
      <c r="G228" s="55">
        <v>0</v>
      </c>
      <c r="H228" s="55">
        <v>0</v>
      </c>
      <c r="I228" s="55">
        <v>4365.54</v>
      </c>
      <c r="J228" s="55">
        <v>0</v>
      </c>
      <c r="K228" s="55">
        <v>0</v>
      </c>
      <c r="L228" s="55">
        <v>4365.54</v>
      </c>
    </row>
    <row r="229" spans="1:12" s="97" customFormat="1" ht="15.75">
      <c r="A229" s="58">
        <v>44820</v>
      </c>
      <c r="B229" s="53" t="s">
        <v>617</v>
      </c>
      <c r="C229" s="54">
        <v>1364</v>
      </c>
      <c r="D229" s="53" t="s">
        <v>437</v>
      </c>
      <c r="E229" s="55">
        <v>220</v>
      </c>
      <c r="F229" s="55">
        <v>223</v>
      </c>
      <c r="G229" s="55">
        <v>0</v>
      </c>
      <c r="H229" s="55">
        <v>0</v>
      </c>
      <c r="I229" s="55">
        <v>4090.91</v>
      </c>
      <c r="J229" s="55">
        <v>0</v>
      </c>
      <c r="K229" s="55">
        <v>0</v>
      </c>
      <c r="L229" s="55">
        <v>4090.91</v>
      </c>
    </row>
    <row r="230" spans="1:12" s="97" customFormat="1" ht="15.75">
      <c r="A230" s="58">
        <v>44820</v>
      </c>
      <c r="B230" s="53" t="s">
        <v>708</v>
      </c>
      <c r="C230" s="54">
        <v>3247</v>
      </c>
      <c r="D230" s="53" t="s">
        <v>437</v>
      </c>
      <c r="E230" s="55">
        <v>92.4</v>
      </c>
      <c r="F230" s="55">
        <v>93.5</v>
      </c>
      <c r="G230" s="55">
        <v>0</v>
      </c>
      <c r="H230" s="55">
        <v>0</v>
      </c>
      <c r="I230" s="55">
        <v>3571.43</v>
      </c>
      <c r="J230" s="55">
        <v>0</v>
      </c>
      <c r="K230" s="55">
        <v>0</v>
      </c>
      <c r="L230" s="55">
        <v>3571.43</v>
      </c>
    </row>
    <row r="231" spans="1:12" s="97" customFormat="1" ht="15.75">
      <c r="A231" s="58">
        <v>44455</v>
      </c>
      <c r="B231" s="53" t="s">
        <v>675</v>
      </c>
      <c r="C231" s="54">
        <v>4054</v>
      </c>
      <c r="D231" s="53" t="s">
        <v>437</v>
      </c>
      <c r="E231" s="55">
        <v>74</v>
      </c>
      <c r="F231" s="55">
        <v>72</v>
      </c>
      <c r="G231" s="55">
        <v>0</v>
      </c>
      <c r="H231" s="55">
        <v>0</v>
      </c>
      <c r="I231" s="57">
        <v>-8108.11</v>
      </c>
      <c r="J231" s="55">
        <v>0</v>
      </c>
      <c r="K231" s="55">
        <v>0</v>
      </c>
      <c r="L231" s="57">
        <v>-8108.11</v>
      </c>
    </row>
    <row r="232" spans="1:12" s="97" customFormat="1" ht="15.75">
      <c r="A232" s="58">
        <v>43724</v>
      </c>
      <c r="B232" s="53" t="s">
        <v>709</v>
      </c>
      <c r="C232" s="54">
        <v>3871</v>
      </c>
      <c r="D232" s="53" t="s">
        <v>437</v>
      </c>
      <c r="E232" s="55">
        <v>77.5</v>
      </c>
      <c r="F232" s="55">
        <v>78.5</v>
      </c>
      <c r="G232" s="55">
        <v>0</v>
      </c>
      <c r="H232" s="55">
        <v>0</v>
      </c>
      <c r="I232" s="55">
        <v>3870.97</v>
      </c>
      <c r="J232" s="55">
        <v>0</v>
      </c>
      <c r="K232" s="55">
        <v>0</v>
      </c>
      <c r="L232" s="55">
        <v>3870.97</v>
      </c>
    </row>
    <row r="233" spans="1:12" s="97" customFormat="1" ht="15.75">
      <c r="A233" s="58">
        <v>43724</v>
      </c>
      <c r="B233" s="53" t="s">
        <v>530</v>
      </c>
      <c r="C233" s="54">
        <v>2791</v>
      </c>
      <c r="D233" s="53" t="s">
        <v>437</v>
      </c>
      <c r="E233" s="55">
        <v>107.5</v>
      </c>
      <c r="F233" s="55">
        <v>107.5</v>
      </c>
      <c r="G233" s="55">
        <v>0</v>
      </c>
      <c r="H233" s="55">
        <v>0</v>
      </c>
      <c r="I233" s="55">
        <v>0</v>
      </c>
      <c r="J233" s="55">
        <v>0</v>
      </c>
      <c r="K233" s="55">
        <v>0</v>
      </c>
      <c r="L233" s="55">
        <v>0</v>
      </c>
    </row>
    <row r="234" spans="1:12" s="97" customFormat="1" ht="15.75">
      <c r="A234" s="58">
        <v>43724</v>
      </c>
      <c r="B234" s="53" t="s">
        <v>576</v>
      </c>
      <c r="C234" s="54">
        <v>2913</v>
      </c>
      <c r="D234" s="53" t="s">
        <v>437</v>
      </c>
      <c r="E234" s="55">
        <v>103</v>
      </c>
      <c r="F234" s="55">
        <v>103</v>
      </c>
      <c r="G234" s="55">
        <v>0</v>
      </c>
      <c r="H234" s="55">
        <v>0</v>
      </c>
      <c r="I234" s="55">
        <v>0</v>
      </c>
      <c r="J234" s="55">
        <v>0</v>
      </c>
      <c r="K234" s="55">
        <v>0</v>
      </c>
      <c r="L234" s="55">
        <v>0</v>
      </c>
    </row>
    <row r="235" spans="1:12" s="97" customFormat="1" ht="15.75">
      <c r="A235" s="58">
        <v>42629</v>
      </c>
      <c r="B235" s="53" t="s">
        <v>485</v>
      </c>
      <c r="C235" s="54">
        <v>3000</v>
      </c>
      <c r="D235" s="53" t="s">
        <v>437</v>
      </c>
      <c r="E235" s="55">
        <v>100</v>
      </c>
      <c r="F235" s="55">
        <v>101.5</v>
      </c>
      <c r="G235" s="55">
        <v>0</v>
      </c>
      <c r="H235" s="55">
        <v>0</v>
      </c>
      <c r="I235" s="55">
        <v>4500</v>
      </c>
      <c r="J235" s="55">
        <v>0</v>
      </c>
      <c r="K235" s="55">
        <v>0</v>
      </c>
      <c r="L235" s="55">
        <v>4500</v>
      </c>
    </row>
    <row r="236" spans="1:12" s="97" customFormat="1" ht="15.75">
      <c r="A236" s="58">
        <v>41898</v>
      </c>
      <c r="B236" s="53" t="s">
        <v>665</v>
      </c>
      <c r="C236" s="54">
        <v>2804</v>
      </c>
      <c r="D236" s="53" t="s">
        <v>437</v>
      </c>
      <c r="E236" s="55">
        <v>107</v>
      </c>
      <c r="F236" s="55">
        <v>108.5</v>
      </c>
      <c r="G236" s="55">
        <v>0</v>
      </c>
      <c r="H236" s="55">
        <v>0</v>
      </c>
      <c r="I236" s="55">
        <v>4205.61</v>
      </c>
      <c r="J236" s="55">
        <v>0</v>
      </c>
      <c r="K236" s="55">
        <v>0</v>
      </c>
      <c r="L236" s="55">
        <v>4205.61</v>
      </c>
    </row>
    <row r="237" spans="1:12" s="97" customFormat="1" ht="15.75">
      <c r="A237" s="58">
        <v>41898</v>
      </c>
      <c r="B237" s="53" t="s">
        <v>710</v>
      </c>
      <c r="C237" s="54">
        <v>571</v>
      </c>
      <c r="D237" s="53" t="s">
        <v>437</v>
      </c>
      <c r="E237" s="55">
        <v>525</v>
      </c>
      <c r="F237" s="55">
        <v>532</v>
      </c>
      <c r="G237" s="55">
        <v>0</v>
      </c>
      <c r="H237" s="55">
        <v>0</v>
      </c>
      <c r="I237" s="55">
        <v>4000</v>
      </c>
      <c r="J237" s="55">
        <v>0</v>
      </c>
      <c r="K237" s="55">
        <v>0</v>
      </c>
      <c r="L237" s="55">
        <v>4000</v>
      </c>
    </row>
    <row r="238" spans="1:12" s="97" customFormat="1" ht="15.75">
      <c r="A238" s="52">
        <v>42622</v>
      </c>
      <c r="B238" s="53" t="s">
        <v>711</v>
      </c>
      <c r="C238" s="54">
        <v>1093</v>
      </c>
      <c r="D238" s="53" t="s">
        <v>437</v>
      </c>
      <c r="E238" s="55">
        <v>274.5</v>
      </c>
      <c r="F238" s="55">
        <v>266.5</v>
      </c>
      <c r="G238" s="55">
        <v>0</v>
      </c>
      <c r="H238" s="55">
        <v>0</v>
      </c>
      <c r="I238" s="57">
        <v>-8743.17</v>
      </c>
      <c r="J238" s="55">
        <v>0</v>
      </c>
      <c r="K238" s="55">
        <v>0</v>
      </c>
      <c r="L238" s="57">
        <v>-8743.17</v>
      </c>
    </row>
    <row r="239" spans="1:12" s="97" customFormat="1" ht="15.75">
      <c r="A239" s="52">
        <v>42620</v>
      </c>
      <c r="B239" s="53" t="s">
        <v>709</v>
      </c>
      <c r="C239" s="54">
        <v>4093</v>
      </c>
      <c r="D239" s="53" t="s">
        <v>437</v>
      </c>
      <c r="E239" s="55">
        <v>73.3</v>
      </c>
      <c r="F239" s="55">
        <v>74.25</v>
      </c>
      <c r="G239" s="55">
        <v>0</v>
      </c>
      <c r="H239" s="55">
        <v>0</v>
      </c>
      <c r="I239" s="55">
        <v>3888.13</v>
      </c>
      <c r="J239" s="55">
        <v>0</v>
      </c>
      <c r="K239" s="55">
        <v>0</v>
      </c>
      <c r="L239" s="55">
        <v>3888.13</v>
      </c>
    </row>
    <row r="240" spans="1:12" s="97" customFormat="1" ht="15.75">
      <c r="A240" s="52">
        <v>42619</v>
      </c>
      <c r="B240" s="53" t="s">
        <v>482</v>
      </c>
      <c r="C240" s="54">
        <v>3529</v>
      </c>
      <c r="D240" s="53" t="s">
        <v>437</v>
      </c>
      <c r="E240" s="55">
        <v>85</v>
      </c>
      <c r="F240" s="55">
        <v>82.5</v>
      </c>
      <c r="G240" s="55">
        <v>0</v>
      </c>
      <c r="H240" s="55">
        <v>0</v>
      </c>
      <c r="I240" s="57">
        <v>-8823.53</v>
      </c>
      <c r="J240" s="55">
        <v>0</v>
      </c>
      <c r="K240" s="55">
        <v>0</v>
      </c>
      <c r="L240" s="57">
        <v>-8823.53</v>
      </c>
    </row>
    <row r="241" spans="1:12" s="97" customFormat="1" ht="15.75">
      <c r="A241" s="52">
        <v>42615</v>
      </c>
      <c r="B241" s="53" t="s">
        <v>553</v>
      </c>
      <c r="C241" s="54">
        <v>2679</v>
      </c>
      <c r="D241" s="53" t="s">
        <v>437</v>
      </c>
      <c r="E241" s="55">
        <v>112</v>
      </c>
      <c r="F241" s="55">
        <v>113.5</v>
      </c>
      <c r="G241" s="55">
        <v>115</v>
      </c>
      <c r="H241" s="55">
        <v>0</v>
      </c>
      <c r="I241" s="55">
        <v>4017.86</v>
      </c>
      <c r="J241" s="55">
        <v>4017.86</v>
      </c>
      <c r="K241" s="55">
        <v>0</v>
      </c>
      <c r="L241" s="55">
        <v>8035.71</v>
      </c>
    </row>
    <row r="242" spans="1:12" s="97" customFormat="1" ht="15.75">
      <c r="A242" s="52">
        <v>42615</v>
      </c>
      <c r="B242" s="53" t="s">
        <v>712</v>
      </c>
      <c r="C242" s="54">
        <v>5310</v>
      </c>
      <c r="D242" s="53" t="s">
        <v>437</v>
      </c>
      <c r="E242" s="55">
        <v>56.5</v>
      </c>
      <c r="F242" s="55">
        <v>57.25</v>
      </c>
      <c r="G242" s="55">
        <v>0</v>
      </c>
      <c r="H242" s="55">
        <v>0</v>
      </c>
      <c r="I242" s="55">
        <v>3982.3</v>
      </c>
      <c r="J242" s="55">
        <v>0</v>
      </c>
      <c r="K242" s="55">
        <v>0</v>
      </c>
      <c r="L242" s="55">
        <v>3982.3</v>
      </c>
    </row>
    <row r="243" spans="1:12" s="97" customFormat="1" ht="15.75">
      <c r="A243" s="52">
        <v>42614</v>
      </c>
      <c r="B243" s="53" t="s">
        <v>713</v>
      </c>
      <c r="C243" s="54">
        <v>2658</v>
      </c>
      <c r="D243" s="53" t="s">
        <v>437</v>
      </c>
      <c r="E243" s="55">
        <v>112.85</v>
      </c>
      <c r="F243" s="55">
        <v>114.35</v>
      </c>
      <c r="G243" s="55">
        <v>0</v>
      </c>
      <c r="H243" s="55">
        <v>0</v>
      </c>
      <c r="I243" s="55">
        <v>3987.59</v>
      </c>
      <c r="J243" s="55">
        <v>0</v>
      </c>
      <c r="K243" s="55">
        <v>0</v>
      </c>
      <c r="L243" s="55">
        <v>3987.59</v>
      </c>
    </row>
    <row r="244" spans="1:12" s="97" customFormat="1" ht="15.75">
      <c r="A244" s="58">
        <v>46250</v>
      </c>
      <c r="B244" s="53" t="s">
        <v>714</v>
      </c>
      <c r="C244" s="54">
        <v>5000</v>
      </c>
      <c r="D244" s="53" t="s">
        <v>437</v>
      </c>
      <c r="E244" s="55">
        <v>60</v>
      </c>
      <c r="F244" s="55">
        <v>60.8</v>
      </c>
      <c r="G244" s="55">
        <v>0</v>
      </c>
      <c r="H244" s="55">
        <v>0</v>
      </c>
      <c r="I244" s="55">
        <v>4000</v>
      </c>
      <c r="J244" s="55">
        <v>0</v>
      </c>
      <c r="K244" s="55">
        <v>0</v>
      </c>
      <c r="L244" s="55">
        <v>4000</v>
      </c>
    </row>
    <row r="245" spans="1:12" s="97" customFormat="1" ht="15.75">
      <c r="A245" s="58">
        <v>46250</v>
      </c>
      <c r="B245" s="53" t="s">
        <v>675</v>
      </c>
      <c r="C245" s="54">
        <v>6276</v>
      </c>
      <c r="D245" s="53" t="s">
        <v>437</v>
      </c>
      <c r="E245" s="55">
        <v>47.8</v>
      </c>
      <c r="F245" s="55">
        <v>48.4</v>
      </c>
      <c r="G245" s="55">
        <v>0</v>
      </c>
      <c r="H245" s="55">
        <v>0</v>
      </c>
      <c r="I245" s="55">
        <v>3765.69</v>
      </c>
      <c r="J245" s="55">
        <v>0</v>
      </c>
      <c r="K245" s="55">
        <v>0</v>
      </c>
      <c r="L245" s="55">
        <v>3765.69</v>
      </c>
    </row>
    <row r="246" spans="1:12" s="97" customFormat="1" ht="15.75">
      <c r="A246" s="58">
        <v>45885</v>
      </c>
      <c r="B246" s="53" t="s">
        <v>715</v>
      </c>
      <c r="C246" s="54">
        <v>2848</v>
      </c>
      <c r="D246" s="53" t="s">
        <v>437</v>
      </c>
      <c r="E246" s="55">
        <v>105.35</v>
      </c>
      <c r="F246" s="55">
        <v>106.8</v>
      </c>
      <c r="G246" s="55">
        <v>0</v>
      </c>
      <c r="H246" s="55">
        <v>0</v>
      </c>
      <c r="I246" s="55">
        <v>4129.09</v>
      </c>
      <c r="J246" s="55">
        <v>0</v>
      </c>
      <c r="K246" s="55">
        <v>0</v>
      </c>
      <c r="L246" s="55">
        <v>4129.09</v>
      </c>
    </row>
    <row r="247" spans="1:12" s="97" customFormat="1" ht="15.75">
      <c r="A247" s="58">
        <v>45154</v>
      </c>
      <c r="B247" s="53" t="s">
        <v>552</v>
      </c>
      <c r="C247" s="54">
        <v>2564</v>
      </c>
      <c r="D247" s="53" t="s">
        <v>437</v>
      </c>
      <c r="E247" s="55">
        <v>117</v>
      </c>
      <c r="F247" s="55">
        <v>118.5</v>
      </c>
      <c r="G247" s="55">
        <v>120</v>
      </c>
      <c r="H247" s="55">
        <v>0</v>
      </c>
      <c r="I247" s="55">
        <v>3846.15</v>
      </c>
      <c r="J247" s="55">
        <v>3846.15</v>
      </c>
      <c r="K247" s="55">
        <v>0</v>
      </c>
      <c r="L247" s="55">
        <v>7692.31</v>
      </c>
    </row>
    <row r="248" spans="1:12" s="97" customFormat="1" ht="15.75">
      <c r="A248" s="58">
        <v>44789</v>
      </c>
      <c r="B248" s="53" t="s">
        <v>716</v>
      </c>
      <c r="C248" s="54">
        <v>1421</v>
      </c>
      <c r="D248" s="53" t="s">
        <v>437</v>
      </c>
      <c r="E248" s="55">
        <v>211.15</v>
      </c>
      <c r="F248" s="55">
        <v>214.15</v>
      </c>
      <c r="G248" s="55">
        <v>217.15</v>
      </c>
      <c r="H248" s="55">
        <v>0</v>
      </c>
      <c r="I248" s="55">
        <v>4262.37</v>
      </c>
      <c r="J248" s="55">
        <v>4262.37</v>
      </c>
      <c r="K248" s="55">
        <v>0</v>
      </c>
      <c r="L248" s="55">
        <v>8524.75</v>
      </c>
    </row>
    <row r="249" spans="1:12" s="97" customFormat="1" ht="15.75">
      <c r="A249" s="58">
        <v>44789</v>
      </c>
      <c r="B249" s="53" t="s">
        <v>717</v>
      </c>
      <c r="C249" s="54">
        <v>3571</v>
      </c>
      <c r="D249" s="53" t="s">
        <v>437</v>
      </c>
      <c r="E249" s="55">
        <v>84</v>
      </c>
      <c r="F249" s="55">
        <v>85.2</v>
      </c>
      <c r="G249" s="55">
        <v>0</v>
      </c>
      <c r="H249" s="55">
        <v>0</v>
      </c>
      <c r="I249" s="55">
        <v>4285.71</v>
      </c>
      <c r="J249" s="55">
        <v>0</v>
      </c>
      <c r="K249" s="55">
        <v>0</v>
      </c>
      <c r="L249" s="55">
        <v>4285.71</v>
      </c>
    </row>
    <row r="250" spans="1:12" s="97" customFormat="1" ht="15.75">
      <c r="A250" s="58">
        <v>43693</v>
      </c>
      <c r="B250" s="53" t="s">
        <v>576</v>
      </c>
      <c r="C250" s="54">
        <v>3922</v>
      </c>
      <c r="D250" s="53" t="s">
        <v>437</v>
      </c>
      <c r="E250" s="55">
        <v>76.5</v>
      </c>
      <c r="F250" s="55">
        <v>77.5</v>
      </c>
      <c r="G250" s="55">
        <v>0</v>
      </c>
      <c r="H250" s="55">
        <v>0</v>
      </c>
      <c r="I250" s="55">
        <v>3921.57</v>
      </c>
      <c r="J250" s="55">
        <v>0</v>
      </c>
      <c r="K250" s="55">
        <v>0</v>
      </c>
      <c r="L250" s="55">
        <v>3921.57</v>
      </c>
    </row>
    <row r="251" spans="1:12" s="97" customFormat="1" ht="15.75">
      <c r="A251" s="60">
        <v>42601</v>
      </c>
      <c r="B251" s="56" t="s">
        <v>576</v>
      </c>
      <c r="C251" s="61">
        <f aca="true" t="shared" si="0" ref="C251:C282">(300000/E251)</f>
        <v>3921.5686274509803</v>
      </c>
      <c r="D251" s="62" t="s">
        <v>437</v>
      </c>
      <c r="E251" s="63">
        <v>76.5</v>
      </c>
      <c r="F251" s="63">
        <v>77.5</v>
      </c>
      <c r="G251" s="63">
        <v>0</v>
      </c>
      <c r="H251" s="63">
        <v>0</v>
      </c>
      <c r="I251" s="64">
        <f>(F251-E251)*C251</f>
        <v>3921.5686274509803</v>
      </c>
      <c r="J251" s="63">
        <v>0</v>
      </c>
      <c r="K251" s="63">
        <f>(H251-G251)*C251</f>
        <v>0</v>
      </c>
      <c r="L251" s="64">
        <f>(I251+J251+K251)</f>
        <v>3921.5686274509803</v>
      </c>
    </row>
    <row r="252" spans="1:12" s="97" customFormat="1" ht="15.75">
      <c r="A252" s="60">
        <v>42599</v>
      </c>
      <c r="B252" s="56" t="s">
        <v>577</v>
      </c>
      <c r="C252" s="61">
        <f t="shared" si="0"/>
        <v>5067.5675675675675</v>
      </c>
      <c r="D252" s="62" t="s">
        <v>437</v>
      </c>
      <c r="E252" s="63">
        <v>59.2</v>
      </c>
      <c r="F252" s="63">
        <v>59.95</v>
      </c>
      <c r="G252" s="63">
        <v>0</v>
      </c>
      <c r="H252" s="63">
        <v>0</v>
      </c>
      <c r="I252" s="64">
        <f>(F252-E252)*C252</f>
        <v>3800.675675675676</v>
      </c>
      <c r="J252" s="63">
        <v>0</v>
      </c>
      <c r="K252" s="63">
        <f>(H252-G252)*C252</f>
        <v>0</v>
      </c>
      <c r="L252" s="64">
        <f>(I252+J252+K252)</f>
        <v>3800.675675675676</v>
      </c>
    </row>
    <row r="253" spans="1:12" s="97" customFormat="1" ht="15.75">
      <c r="A253" s="60">
        <v>42598</v>
      </c>
      <c r="B253" s="56" t="s">
        <v>578</v>
      </c>
      <c r="C253" s="61">
        <f t="shared" si="0"/>
        <v>566.0377358490566</v>
      </c>
      <c r="D253" s="62" t="s">
        <v>437</v>
      </c>
      <c r="E253" s="63">
        <v>530</v>
      </c>
      <c r="F253" s="63">
        <v>537</v>
      </c>
      <c r="G253" s="63">
        <v>0</v>
      </c>
      <c r="H253" s="63">
        <v>0</v>
      </c>
      <c r="I253" s="64">
        <f>(F253-E253)*C253</f>
        <v>3962.264150943396</v>
      </c>
      <c r="J253" s="63">
        <v>0</v>
      </c>
      <c r="K253" s="63">
        <f>(H253-G253)*C253</f>
        <v>0</v>
      </c>
      <c r="L253" s="64">
        <f>(I253+J253+K253)</f>
        <v>3962.264150943396</v>
      </c>
    </row>
    <row r="254" spans="1:12" s="97" customFormat="1" ht="15.75">
      <c r="A254" s="60">
        <v>42594</v>
      </c>
      <c r="B254" s="56" t="s">
        <v>579</v>
      </c>
      <c r="C254" s="61">
        <f t="shared" si="0"/>
        <v>5769.2307692307695</v>
      </c>
      <c r="D254" s="62" t="s">
        <v>437</v>
      </c>
      <c r="E254" s="63">
        <v>52</v>
      </c>
      <c r="F254" s="63">
        <v>52.75</v>
      </c>
      <c r="G254" s="63">
        <v>0</v>
      </c>
      <c r="H254" s="63">
        <v>0</v>
      </c>
      <c r="I254" s="64">
        <f>(F254-E254)*C254</f>
        <v>4326.923076923077</v>
      </c>
      <c r="J254" s="63">
        <v>0</v>
      </c>
      <c r="K254" s="63">
        <f>(H254-G254)*C254</f>
        <v>0</v>
      </c>
      <c r="L254" s="64">
        <f>(I254+J254+K254)</f>
        <v>4326.923076923077</v>
      </c>
    </row>
    <row r="255" spans="1:12" s="97" customFormat="1" ht="15.75">
      <c r="A255" s="60">
        <v>42593</v>
      </c>
      <c r="B255" s="56" t="s">
        <v>580</v>
      </c>
      <c r="C255" s="61">
        <f t="shared" si="0"/>
        <v>3571.4285714285716</v>
      </c>
      <c r="D255" s="62" t="s">
        <v>437</v>
      </c>
      <c r="E255" s="65">
        <v>84</v>
      </c>
      <c r="F255" s="65">
        <v>85.2</v>
      </c>
      <c r="G255" s="65">
        <v>86.4</v>
      </c>
      <c r="H255" s="65">
        <v>0</v>
      </c>
      <c r="I255" s="65">
        <f>+(F255-E255)*C255</f>
        <v>4285.714285714296</v>
      </c>
      <c r="J255" s="65">
        <f>+(G255-F255)*C255</f>
        <v>4285.714285714296</v>
      </c>
      <c r="K255" s="65">
        <v>0</v>
      </c>
      <c r="L255" s="66">
        <f>SUM(I255:K255)</f>
        <v>8571.428571428592</v>
      </c>
    </row>
    <row r="256" spans="1:12" s="97" customFormat="1" ht="15.75">
      <c r="A256" s="60">
        <v>42592</v>
      </c>
      <c r="B256" s="56" t="s">
        <v>581</v>
      </c>
      <c r="C256" s="61">
        <f t="shared" si="0"/>
        <v>2142.8571428571427</v>
      </c>
      <c r="D256" s="62" t="s">
        <v>437</v>
      </c>
      <c r="E256" s="65">
        <v>140</v>
      </c>
      <c r="F256" s="65">
        <v>142</v>
      </c>
      <c r="G256" s="65">
        <v>144</v>
      </c>
      <c r="H256" s="65">
        <v>0</v>
      </c>
      <c r="I256" s="65">
        <f>+(F256-E256)*C256</f>
        <v>4285.714285714285</v>
      </c>
      <c r="J256" s="65">
        <f>+(G256-F256)*C256</f>
        <v>4285.714285714285</v>
      </c>
      <c r="K256" s="65">
        <v>0</v>
      </c>
      <c r="L256" s="66">
        <f>SUM(I256:K256)</f>
        <v>8571.42857142857</v>
      </c>
    </row>
    <row r="257" spans="1:12" s="97" customFormat="1" ht="15.75">
      <c r="A257" s="60">
        <v>42592</v>
      </c>
      <c r="B257" s="56" t="s">
        <v>546</v>
      </c>
      <c r="C257" s="61">
        <f t="shared" si="0"/>
        <v>2439.0243902439024</v>
      </c>
      <c r="D257" s="62" t="s">
        <v>437</v>
      </c>
      <c r="E257" s="63">
        <v>123</v>
      </c>
      <c r="F257" s="63">
        <v>124.8</v>
      </c>
      <c r="G257" s="63">
        <v>0</v>
      </c>
      <c r="H257" s="63">
        <v>0</v>
      </c>
      <c r="I257" s="64">
        <f>(F257-E257)*C257</f>
        <v>4390.243902439018</v>
      </c>
      <c r="J257" s="63">
        <v>0</v>
      </c>
      <c r="K257" s="63">
        <f>(H257-G257)*C257</f>
        <v>0</v>
      </c>
      <c r="L257" s="64">
        <f>(I257+J257+K257)</f>
        <v>4390.243902439018</v>
      </c>
    </row>
    <row r="258" spans="1:12" s="97" customFormat="1" ht="15.75">
      <c r="A258" s="60">
        <v>42591</v>
      </c>
      <c r="B258" s="56" t="s">
        <v>549</v>
      </c>
      <c r="C258" s="61">
        <f t="shared" si="0"/>
        <v>1333.3333333333333</v>
      </c>
      <c r="D258" s="62" t="s">
        <v>437</v>
      </c>
      <c r="E258" s="65">
        <v>225</v>
      </c>
      <c r="F258" s="65">
        <v>228.3</v>
      </c>
      <c r="G258" s="65">
        <v>231.6</v>
      </c>
      <c r="H258" s="65">
        <v>0</v>
      </c>
      <c r="I258" s="65">
        <f>+(F258-E258)*C258</f>
        <v>4400.000000000015</v>
      </c>
      <c r="J258" s="65">
        <f>+(G258-F258)*C258</f>
        <v>4399.999999999977</v>
      </c>
      <c r="K258" s="65">
        <v>0</v>
      </c>
      <c r="L258" s="66">
        <f>SUM(I258:K258)</f>
        <v>8799.999999999993</v>
      </c>
    </row>
    <row r="259" spans="1:12" s="97" customFormat="1" ht="15.75">
      <c r="A259" s="60">
        <v>42590</v>
      </c>
      <c r="B259" s="56" t="s">
        <v>582</v>
      </c>
      <c r="C259" s="61">
        <f t="shared" si="0"/>
        <v>2168.4134441633537</v>
      </c>
      <c r="D259" s="62" t="s">
        <v>437</v>
      </c>
      <c r="E259" s="65">
        <v>138.35</v>
      </c>
      <c r="F259" s="65">
        <v>134.55</v>
      </c>
      <c r="G259" s="65">
        <v>0</v>
      </c>
      <c r="H259" s="65">
        <v>0</v>
      </c>
      <c r="I259" s="67">
        <f>(F259-E259)*C259</f>
        <v>-8239.971087820708</v>
      </c>
      <c r="J259" s="65">
        <v>0</v>
      </c>
      <c r="K259" s="65">
        <f>(H259-G259)*C259</f>
        <v>0</v>
      </c>
      <c r="L259" s="67">
        <f>(I259+J259+K259)</f>
        <v>-8239.971087820708</v>
      </c>
    </row>
    <row r="260" spans="1:12" s="97" customFormat="1" ht="15.75">
      <c r="A260" s="60">
        <v>42590</v>
      </c>
      <c r="B260" s="56" t="s">
        <v>483</v>
      </c>
      <c r="C260" s="61">
        <f t="shared" si="0"/>
        <v>6315.789473684211</v>
      </c>
      <c r="D260" s="62" t="s">
        <v>437</v>
      </c>
      <c r="E260" s="65">
        <v>47.5</v>
      </c>
      <c r="F260" s="65">
        <v>48.1</v>
      </c>
      <c r="G260" s="65">
        <v>48.7</v>
      </c>
      <c r="H260" s="65">
        <v>49.3</v>
      </c>
      <c r="I260" s="65">
        <f>+(F260-E260)*C260</f>
        <v>3789.4736842105353</v>
      </c>
      <c r="J260" s="65">
        <f>+(G260-F260)*C260</f>
        <v>3789.4736842105353</v>
      </c>
      <c r="K260" s="65">
        <f>+(H260-G260)*C260</f>
        <v>3789.473684210491</v>
      </c>
      <c r="L260" s="66">
        <f>SUM(I260:K260)</f>
        <v>11368.421052631562</v>
      </c>
    </row>
    <row r="261" spans="1:12" s="97" customFormat="1" ht="15.75">
      <c r="A261" s="68">
        <v>42587</v>
      </c>
      <c r="B261" s="56" t="s">
        <v>582</v>
      </c>
      <c r="C261" s="61">
        <f t="shared" si="0"/>
        <v>2260.738507912585</v>
      </c>
      <c r="D261" s="62" t="s">
        <v>437</v>
      </c>
      <c r="E261" s="65">
        <v>132.7</v>
      </c>
      <c r="F261" s="65">
        <v>134.7</v>
      </c>
      <c r="G261" s="65">
        <v>136.7</v>
      </c>
      <c r="H261" s="65">
        <v>0</v>
      </c>
      <c r="I261" s="65">
        <f>+(F261-E261)*C261</f>
        <v>4521.47701582517</v>
      </c>
      <c r="J261" s="65">
        <f>+(G261-F261)*C261</f>
        <v>4521.47701582517</v>
      </c>
      <c r="K261" s="65">
        <v>0</v>
      </c>
      <c r="L261" s="66">
        <f>SUM(I261:K261)</f>
        <v>9042.95403165034</v>
      </c>
    </row>
    <row r="262" spans="1:12" s="97" customFormat="1" ht="15.75">
      <c r="A262" s="68">
        <v>42587</v>
      </c>
      <c r="B262" s="56" t="s">
        <v>583</v>
      </c>
      <c r="C262" s="61">
        <f t="shared" si="0"/>
        <v>3807.1065989847716</v>
      </c>
      <c r="D262" s="62" t="s">
        <v>437</v>
      </c>
      <c r="E262" s="63">
        <v>78.8</v>
      </c>
      <c r="F262" s="63">
        <v>79.8</v>
      </c>
      <c r="G262" s="63">
        <v>0</v>
      </c>
      <c r="H262" s="63">
        <v>0</v>
      </c>
      <c r="I262" s="64">
        <f>(F262-E262)*C262</f>
        <v>3807.1065989847716</v>
      </c>
      <c r="J262" s="63">
        <v>0</v>
      </c>
      <c r="K262" s="63">
        <f>(H262-G262)*C262</f>
        <v>0</v>
      </c>
      <c r="L262" s="64">
        <f>(I262+J262+K262)</f>
        <v>3807.1065989847716</v>
      </c>
    </row>
    <row r="263" spans="1:12" s="97" customFormat="1" ht="15.75">
      <c r="A263" s="60">
        <v>42586</v>
      </c>
      <c r="B263" s="69" t="s">
        <v>584</v>
      </c>
      <c r="C263" s="61">
        <f t="shared" si="0"/>
        <v>483.8709677419355</v>
      </c>
      <c r="D263" s="62" t="s">
        <v>437</v>
      </c>
      <c r="E263" s="63">
        <v>620</v>
      </c>
      <c r="F263" s="63">
        <v>629</v>
      </c>
      <c r="G263" s="63">
        <v>0</v>
      </c>
      <c r="H263" s="63">
        <v>0</v>
      </c>
      <c r="I263" s="64">
        <f>(F263-E263)*C263</f>
        <v>4354.8387096774195</v>
      </c>
      <c r="J263" s="63">
        <v>0</v>
      </c>
      <c r="K263" s="63">
        <f>(H263-G263)*C263</f>
        <v>0</v>
      </c>
      <c r="L263" s="64">
        <f>(I263+J263+K263)</f>
        <v>4354.8387096774195</v>
      </c>
    </row>
    <row r="264" spans="1:12" s="97" customFormat="1" ht="15.75">
      <c r="A264" s="60">
        <v>42584</v>
      </c>
      <c r="B264" s="56" t="s">
        <v>524</v>
      </c>
      <c r="C264" s="61">
        <f t="shared" si="0"/>
        <v>1734.1040462427745</v>
      </c>
      <c r="D264" s="62" t="s">
        <v>437</v>
      </c>
      <c r="E264" s="65">
        <v>173</v>
      </c>
      <c r="F264" s="65">
        <v>175.5</v>
      </c>
      <c r="G264" s="65">
        <v>178</v>
      </c>
      <c r="H264" s="65">
        <v>180.5</v>
      </c>
      <c r="I264" s="65">
        <f>+(F264-E264)*C264</f>
        <v>4335.260115606936</v>
      </c>
      <c r="J264" s="65">
        <f>+(G264-F264)*C264</f>
        <v>4335.260115606936</v>
      </c>
      <c r="K264" s="65">
        <f>+(H264-G264)*C264</f>
        <v>4335.260115606936</v>
      </c>
      <c r="L264" s="66">
        <f>SUM(I264:K264)</f>
        <v>13005.780346820808</v>
      </c>
    </row>
    <row r="265" spans="1:12" s="97" customFormat="1" ht="15.75">
      <c r="A265" s="60">
        <v>42583</v>
      </c>
      <c r="B265" s="69" t="s">
        <v>477</v>
      </c>
      <c r="C265" s="61">
        <f t="shared" si="0"/>
        <v>923.0769230769231</v>
      </c>
      <c r="D265" s="62" t="s">
        <v>437</v>
      </c>
      <c r="E265" s="63">
        <v>325</v>
      </c>
      <c r="F265" s="63">
        <v>329.4</v>
      </c>
      <c r="G265" s="63">
        <v>0</v>
      </c>
      <c r="H265" s="63">
        <v>0</v>
      </c>
      <c r="I265" s="64">
        <f>(F265-E265)*C265</f>
        <v>4061.5384615384405</v>
      </c>
      <c r="J265" s="63">
        <v>0</v>
      </c>
      <c r="K265" s="63">
        <f>(H265-G265)*C265</f>
        <v>0</v>
      </c>
      <c r="L265" s="64">
        <f>(I265+J265+K265)</f>
        <v>4061.5384615384405</v>
      </c>
    </row>
    <row r="266" spans="1:12" s="97" customFormat="1" ht="15.75">
      <c r="A266" s="60">
        <v>42583</v>
      </c>
      <c r="B266" s="69" t="s">
        <v>577</v>
      </c>
      <c r="C266" s="61">
        <f t="shared" si="0"/>
        <v>5725.1908396946565</v>
      </c>
      <c r="D266" s="62" t="s">
        <v>437</v>
      </c>
      <c r="E266" s="63">
        <v>52.4</v>
      </c>
      <c r="F266" s="63">
        <v>53.15</v>
      </c>
      <c r="G266" s="63">
        <v>0</v>
      </c>
      <c r="H266" s="63">
        <v>0</v>
      </c>
      <c r="I266" s="64">
        <f>(F266-E266)*C266</f>
        <v>4293.893129770992</v>
      </c>
      <c r="J266" s="63">
        <v>0</v>
      </c>
      <c r="K266" s="63">
        <f>(H266-G266)*C266</f>
        <v>0</v>
      </c>
      <c r="L266" s="64">
        <f>(I266+J266+K266)</f>
        <v>4293.893129770992</v>
      </c>
    </row>
    <row r="267" spans="1:12" s="97" customFormat="1" ht="15.75">
      <c r="A267" s="68">
        <v>42578</v>
      </c>
      <c r="B267" s="56" t="s">
        <v>585</v>
      </c>
      <c r="C267" s="61">
        <f t="shared" si="0"/>
        <v>2690.5829596412555</v>
      </c>
      <c r="D267" s="62" t="s">
        <v>437</v>
      </c>
      <c r="E267" s="65">
        <v>111.5</v>
      </c>
      <c r="F267" s="65">
        <v>112.85</v>
      </c>
      <c r="G267" s="65">
        <v>0</v>
      </c>
      <c r="H267" s="65">
        <v>0</v>
      </c>
      <c r="I267" s="65">
        <f>(F267-E267)*C267</f>
        <v>3632.28699551568</v>
      </c>
      <c r="J267" s="65">
        <v>0</v>
      </c>
      <c r="K267" s="65">
        <f>(H267-G267)*C267</f>
        <v>0</v>
      </c>
      <c r="L267" s="65">
        <f>(I267+J267+K267)</f>
        <v>3632.28699551568</v>
      </c>
    </row>
    <row r="268" spans="1:12" s="97" customFormat="1" ht="15.75">
      <c r="A268" s="68">
        <v>42576</v>
      </c>
      <c r="B268" s="56" t="s">
        <v>513</v>
      </c>
      <c r="C268" s="61">
        <f t="shared" si="0"/>
        <v>2678.5714285714284</v>
      </c>
      <c r="D268" s="62" t="s">
        <v>437</v>
      </c>
      <c r="E268" s="65">
        <v>112</v>
      </c>
      <c r="F268" s="65">
        <v>113.5</v>
      </c>
      <c r="G268" s="65">
        <v>115</v>
      </c>
      <c r="H268" s="65">
        <v>116.5</v>
      </c>
      <c r="I268" s="65">
        <f>+(F268-E268)*C268</f>
        <v>4017.8571428571427</v>
      </c>
      <c r="J268" s="65">
        <f>+(G268-F268)*C268</f>
        <v>4017.8571428571427</v>
      </c>
      <c r="K268" s="65">
        <f>+(H268-G268)*C268</f>
        <v>4017.8571428571427</v>
      </c>
      <c r="L268" s="66">
        <f>SUM(I268:K268)</f>
        <v>12053.571428571428</v>
      </c>
    </row>
    <row r="269" spans="1:12" s="97" customFormat="1" ht="15.75">
      <c r="A269" s="68">
        <v>42576</v>
      </c>
      <c r="B269" s="56" t="s">
        <v>514</v>
      </c>
      <c r="C269" s="61">
        <f t="shared" si="0"/>
        <v>1345.2914798206277</v>
      </c>
      <c r="D269" s="62" t="s">
        <v>437</v>
      </c>
      <c r="E269" s="65">
        <v>223</v>
      </c>
      <c r="F269" s="65">
        <v>226.3</v>
      </c>
      <c r="G269" s="65">
        <v>0</v>
      </c>
      <c r="H269" s="65">
        <v>0</v>
      </c>
      <c r="I269" s="65">
        <f>(F269-E269)*C269</f>
        <v>4439.461883408087</v>
      </c>
      <c r="J269" s="65">
        <v>0</v>
      </c>
      <c r="K269" s="65">
        <f>(H269-G269)*C269</f>
        <v>0</v>
      </c>
      <c r="L269" s="65">
        <f>(I269+J269+K269)</f>
        <v>4439.461883408087</v>
      </c>
    </row>
    <row r="270" spans="1:12" s="97" customFormat="1" ht="15.75">
      <c r="A270" s="68">
        <v>42572</v>
      </c>
      <c r="B270" s="56" t="s">
        <v>496</v>
      </c>
      <c r="C270" s="61">
        <f t="shared" si="0"/>
        <v>1132.0754716981132</v>
      </c>
      <c r="D270" s="62" t="s">
        <v>437</v>
      </c>
      <c r="E270" s="65">
        <v>265</v>
      </c>
      <c r="F270" s="65">
        <v>268.7</v>
      </c>
      <c r="G270" s="65">
        <v>0</v>
      </c>
      <c r="H270" s="65">
        <v>0</v>
      </c>
      <c r="I270" s="65">
        <f>(F270-E270)*C270</f>
        <v>4188.679245283006</v>
      </c>
      <c r="J270" s="65">
        <v>0</v>
      </c>
      <c r="K270" s="65">
        <f>(H270-G270)*C270</f>
        <v>0</v>
      </c>
      <c r="L270" s="65">
        <f>(I270+J270+K270)</f>
        <v>4188.679245283006</v>
      </c>
    </row>
    <row r="271" spans="1:12" s="97" customFormat="1" ht="15.75">
      <c r="A271" s="68">
        <v>42572</v>
      </c>
      <c r="B271" s="56" t="s">
        <v>515</v>
      </c>
      <c r="C271" s="61">
        <f t="shared" si="0"/>
        <v>5217.391304347826</v>
      </c>
      <c r="D271" s="62" t="s">
        <v>437</v>
      </c>
      <c r="E271" s="65">
        <v>57.5</v>
      </c>
      <c r="F271" s="65">
        <v>58.25</v>
      </c>
      <c r="G271" s="65">
        <v>0</v>
      </c>
      <c r="H271" s="65">
        <v>0</v>
      </c>
      <c r="I271" s="65">
        <f>(F271-E271)*C271</f>
        <v>3913.0434782608695</v>
      </c>
      <c r="J271" s="65">
        <v>0</v>
      </c>
      <c r="K271" s="65">
        <f>(H271-G271)*C271</f>
        <v>0</v>
      </c>
      <c r="L271" s="65">
        <f>(I271+J271+K271)</f>
        <v>3913.0434782608695</v>
      </c>
    </row>
    <row r="272" spans="1:12" s="97" customFormat="1" ht="15.75">
      <c r="A272" s="68">
        <v>42571</v>
      </c>
      <c r="B272" s="56" t="s">
        <v>516</v>
      </c>
      <c r="C272" s="61">
        <f t="shared" si="0"/>
        <v>5405.405405405405</v>
      </c>
      <c r="D272" s="62" t="s">
        <v>437</v>
      </c>
      <c r="E272" s="65">
        <v>55.5</v>
      </c>
      <c r="F272" s="65">
        <v>56.25</v>
      </c>
      <c r="G272" s="65">
        <v>0</v>
      </c>
      <c r="H272" s="65">
        <v>0</v>
      </c>
      <c r="I272" s="65">
        <f>(F272-E272)*C272</f>
        <v>4054.0540540540537</v>
      </c>
      <c r="J272" s="65">
        <v>0</v>
      </c>
      <c r="K272" s="65">
        <f>(H272-G272)*C272</f>
        <v>0</v>
      </c>
      <c r="L272" s="65">
        <f>(I272+J272+K272)</f>
        <v>4054.0540540540537</v>
      </c>
    </row>
    <row r="273" spans="1:12" s="97" customFormat="1" ht="15.75">
      <c r="A273" s="68">
        <v>42570</v>
      </c>
      <c r="B273" s="56" t="s">
        <v>517</v>
      </c>
      <c r="C273" s="61">
        <f t="shared" si="0"/>
        <v>2510.460251046025</v>
      </c>
      <c r="D273" s="62" t="s">
        <v>437</v>
      </c>
      <c r="E273" s="65">
        <v>119.5</v>
      </c>
      <c r="F273" s="65">
        <v>121</v>
      </c>
      <c r="G273" s="65">
        <v>122.5</v>
      </c>
      <c r="H273" s="65">
        <v>0</v>
      </c>
      <c r="I273" s="65">
        <f>+(F273-E273)*C273</f>
        <v>3765.6903765690377</v>
      </c>
      <c r="J273" s="65">
        <f>+(G273-F273)*C273</f>
        <v>3765.6903765690377</v>
      </c>
      <c r="K273" s="65">
        <v>0</v>
      </c>
      <c r="L273" s="66">
        <f>SUM(I273:K273)</f>
        <v>7531.380753138075</v>
      </c>
    </row>
    <row r="274" spans="1:12" s="97" customFormat="1" ht="15.75">
      <c r="A274" s="68">
        <v>42570</v>
      </c>
      <c r="B274" s="56" t="s">
        <v>518</v>
      </c>
      <c r="C274" s="61">
        <f t="shared" si="0"/>
        <v>8391.608391608392</v>
      </c>
      <c r="D274" s="62" t="s">
        <v>437</v>
      </c>
      <c r="E274" s="65">
        <v>35.75</v>
      </c>
      <c r="F274" s="65">
        <v>36.25</v>
      </c>
      <c r="G274" s="65">
        <v>0</v>
      </c>
      <c r="H274" s="65">
        <v>0</v>
      </c>
      <c r="I274" s="65">
        <f>(F274-E274)*C274</f>
        <v>4195.804195804196</v>
      </c>
      <c r="J274" s="65">
        <v>0</v>
      </c>
      <c r="K274" s="65">
        <f>(H274-G274)*C274</f>
        <v>0</v>
      </c>
      <c r="L274" s="65">
        <f>(I274+J274+K274)</f>
        <v>4195.804195804196</v>
      </c>
    </row>
    <row r="275" spans="1:12" s="97" customFormat="1" ht="15.75">
      <c r="A275" s="68">
        <v>42569</v>
      </c>
      <c r="B275" s="56" t="s">
        <v>519</v>
      </c>
      <c r="C275" s="61">
        <f t="shared" si="0"/>
        <v>2586.206896551724</v>
      </c>
      <c r="D275" s="62" t="s">
        <v>437</v>
      </c>
      <c r="E275" s="65">
        <v>116</v>
      </c>
      <c r="F275" s="65">
        <v>117.5</v>
      </c>
      <c r="G275" s="65">
        <v>0</v>
      </c>
      <c r="H275" s="65">
        <v>0</v>
      </c>
      <c r="I275" s="65">
        <f>(F275-E275)*C275</f>
        <v>3879.310344827586</v>
      </c>
      <c r="J275" s="65">
        <v>0</v>
      </c>
      <c r="K275" s="65">
        <f>(H275-G275)*C275</f>
        <v>0</v>
      </c>
      <c r="L275" s="65">
        <f>(I275+J275+K275)</f>
        <v>3879.310344827586</v>
      </c>
    </row>
    <row r="276" spans="1:12" s="97" customFormat="1" ht="15.75">
      <c r="A276" s="68">
        <v>42566</v>
      </c>
      <c r="B276" s="56" t="s">
        <v>520</v>
      </c>
      <c r="C276" s="61">
        <f t="shared" si="0"/>
        <v>2205.071664829107</v>
      </c>
      <c r="D276" s="62" t="s">
        <v>437</v>
      </c>
      <c r="E276" s="65">
        <v>136.05</v>
      </c>
      <c r="F276" s="65">
        <v>138.05</v>
      </c>
      <c r="G276" s="65">
        <v>140.05</v>
      </c>
      <c r="H276" s="65">
        <v>142.05</v>
      </c>
      <c r="I276" s="65">
        <f>+(F276-E276)*C276</f>
        <v>4410.143329658214</v>
      </c>
      <c r="J276" s="65">
        <f>+(G276-F276)*C276</f>
        <v>4410.143329658214</v>
      </c>
      <c r="K276" s="65">
        <f>+(H276-G276)*C276</f>
        <v>4410.143329658214</v>
      </c>
      <c r="L276" s="66">
        <f>SUM(I276:K276)</f>
        <v>13230.42998897464</v>
      </c>
    </row>
    <row r="277" spans="1:12" s="97" customFormat="1" ht="15.75">
      <c r="A277" s="68">
        <v>42565</v>
      </c>
      <c r="B277" s="56" t="s">
        <v>521</v>
      </c>
      <c r="C277" s="61">
        <f t="shared" si="0"/>
        <v>4800</v>
      </c>
      <c r="D277" s="62" t="s">
        <v>437</v>
      </c>
      <c r="E277" s="65">
        <v>62.5</v>
      </c>
      <c r="F277" s="65">
        <v>63.4</v>
      </c>
      <c r="G277" s="65">
        <v>64.3</v>
      </c>
      <c r="H277" s="65">
        <v>0</v>
      </c>
      <c r="I277" s="65">
        <f>+(F277-E277)*C277</f>
        <v>4319.999999999993</v>
      </c>
      <c r="J277" s="65">
        <f>+(G277-F277)*C277</f>
        <v>4319.999999999993</v>
      </c>
      <c r="K277" s="65">
        <v>0</v>
      </c>
      <c r="L277" s="66">
        <f>SUM(I277:K277)</f>
        <v>8639.999999999985</v>
      </c>
    </row>
    <row r="278" spans="1:12" s="97" customFormat="1" ht="15.75">
      <c r="A278" s="68">
        <v>42563</v>
      </c>
      <c r="B278" s="56" t="s">
        <v>522</v>
      </c>
      <c r="C278" s="61">
        <f t="shared" si="0"/>
        <v>2142.8571428571427</v>
      </c>
      <c r="D278" s="62" t="s">
        <v>437</v>
      </c>
      <c r="E278" s="65">
        <v>140</v>
      </c>
      <c r="F278" s="65">
        <v>142</v>
      </c>
      <c r="G278" s="65">
        <v>0</v>
      </c>
      <c r="H278" s="65">
        <v>0</v>
      </c>
      <c r="I278" s="65">
        <f>(F278-E278)*C278</f>
        <v>4285.714285714285</v>
      </c>
      <c r="J278" s="65">
        <v>0</v>
      </c>
      <c r="K278" s="65">
        <f>(H278-G278)*C278</f>
        <v>0</v>
      </c>
      <c r="L278" s="65">
        <f>(I278+J278+K278)</f>
        <v>4285.714285714285</v>
      </c>
    </row>
    <row r="279" spans="1:12" s="97" customFormat="1" ht="15.75">
      <c r="A279" s="68">
        <v>42559</v>
      </c>
      <c r="B279" s="56" t="s">
        <v>523</v>
      </c>
      <c r="C279" s="61">
        <f t="shared" si="0"/>
        <v>1714.2857142857142</v>
      </c>
      <c r="D279" s="62" t="s">
        <v>437</v>
      </c>
      <c r="E279" s="65">
        <v>175</v>
      </c>
      <c r="F279" s="65">
        <v>177.35</v>
      </c>
      <c r="G279" s="65">
        <v>180</v>
      </c>
      <c r="H279" s="65">
        <v>0</v>
      </c>
      <c r="I279" s="65">
        <f>+(F279-E279)*C279</f>
        <v>4028.571428571419</v>
      </c>
      <c r="J279" s="65">
        <f>+(G279-F279)*C279</f>
        <v>4542.857142857152</v>
      </c>
      <c r="K279" s="65">
        <v>0</v>
      </c>
      <c r="L279" s="66">
        <f>SUM(I279:K279)</f>
        <v>8571.42857142857</v>
      </c>
    </row>
    <row r="280" spans="1:12" s="97" customFormat="1" ht="15.75">
      <c r="A280" s="68">
        <v>42559</v>
      </c>
      <c r="B280" s="56" t="s">
        <v>524</v>
      </c>
      <c r="C280" s="61">
        <f t="shared" si="0"/>
        <v>3448.2758620689656</v>
      </c>
      <c r="D280" s="62" t="s">
        <v>437</v>
      </c>
      <c r="E280" s="65">
        <v>87</v>
      </c>
      <c r="F280" s="65">
        <v>88.2</v>
      </c>
      <c r="G280" s="65">
        <v>89.4</v>
      </c>
      <c r="H280" s="65">
        <v>0</v>
      </c>
      <c r="I280" s="65">
        <f>+(F280-E280)*C280</f>
        <v>4137.931034482768</v>
      </c>
      <c r="J280" s="65">
        <f>+(G280-F280)*C280</f>
        <v>4137.931034482768</v>
      </c>
      <c r="K280" s="65">
        <v>0</v>
      </c>
      <c r="L280" s="66">
        <f>SUM(I280:K280)</f>
        <v>8275.862068965536</v>
      </c>
    </row>
    <row r="281" spans="1:12" s="97" customFormat="1" ht="15.75">
      <c r="A281" s="68">
        <v>42559</v>
      </c>
      <c r="B281" s="56" t="s">
        <v>525</v>
      </c>
      <c r="C281" s="61">
        <f t="shared" si="0"/>
        <v>3508.7719298245615</v>
      </c>
      <c r="D281" s="62" t="s">
        <v>437</v>
      </c>
      <c r="E281" s="65">
        <v>85.5</v>
      </c>
      <c r="F281" s="65">
        <v>85.5</v>
      </c>
      <c r="G281" s="65">
        <v>0</v>
      </c>
      <c r="H281" s="65">
        <v>0</v>
      </c>
      <c r="I281" s="65">
        <f>(F281-E281)*C281</f>
        <v>0</v>
      </c>
      <c r="J281" s="65">
        <v>0</v>
      </c>
      <c r="K281" s="65">
        <f>(H281-G281)*C281</f>
        <v>0</v>
      </c>
      <c r="L281" s="65">
        <f>(I281+J281+K281)</f>
        <v>0</v>
      </c>
    </row>
    <row r="282" spans="1:12" s="97" customFormat="1" ht="15.75">
      <c r="A282" s="68">
        <v>42559</v>
      </c>
      <c r="B282" s="56" t="s">
        <v>526</v>
      </c>
      <c r="C282" s="61">
        <f t="shared" si="0"/>
        <v>5725.1908396946565</v>
      </c>
      <c r="D282" s="62" t="s">
        <v>437</v>
      </c>
      <c r="E282" s="65">
        <v>52.4</v>
      </c>
      <c r="F282" s="65">
        <v>50.15</v>
      </c>
      <c r="G282" s="65">
        <v>0</v>
      </c>
      <c r="H282" s="65">
        <v>0</v>
      </c>
      <c r="I282" s="67">
        <f>(F282-E282)*C282</f>
        <v>-12881.679389312976</v>
      </c>
      <c r="J282" s="65">
        <v>0</v>
      </c>
      <c r="K282" s="65">
        <f>(H282-G282)*C282</f>
        <v>0</v>
      </c>
      <c r="L282" s="67">
        <f>(I282+J282+K282)</f>
        <v>-12881.679389312976</v>
      </c>
    </row>
    <row r="283" spans="1:12" s="97" customFormat="1" ht="15.75">
      <c r="A283" s="68">
        <v>42555</v>
      </c>
      <c r="B283" s="56" t="s">
        <v>527</v>
      </c>
      <c r="C283" s="61">
        <f aca="true" t="shared" si="1" ref="C283:C314">(300000/E283)</f>
        <v>1327.4336283185842</v>
      </c>
      <c r="D283" s="62" t="s">
        <v>437</v>
      </c>
      <c r="E283" s="65">
        <v>226</v>
      </c>
      <c r="F283" s="65">
        <v>229.3</v>
      </c>
      <c r="G283" s="65">
        <v>0</v>
      </c>
      <c r="H283" s="65">
        <v>0</v>
      </c>
      <c r="I283" s="65">
        <f>(F283-E283)*C283</f>
        <v>4380.530973451343</v>
      </c>
      <c r="J283" s="65">
        <v>0</v>
      </c>
      <c r="K283" s="65">
        <f>(H283-G283)*C283</f>
        <v>0</v>
      </c>
      <c r="L283" s="65">
        <f>(I283+J283+K283)</f>
        <v>4380.530973451343</v>
      </c>
    </row>
    <row r="284" spans="1:12" s="97" customFormat="1" ht="15.75">
      <c r="A284" s="68">
        <v>42555</v>
      </c>
      <c r="B284" s="56" t="s">
        <v>524</v>
      </c>
      <c r="C284" s="61">
        <f t="shared" si="1"/>
        <v>2000</v>
      </c>
      <c r="D284" s="62" t="s">
        <v>437</v>
      </c>
      <c r="E284" s="65">
        <v>150</v>
      </c>
      <c r="F284" s="65">
        <v>152.2</v>
      </c>
      <c r="G284" s="65">
        <v>154.4</v>
      </c>
      <c r="H284" s="65">
        <v>0</v>
      </c>
      <c r="I284" s="65">
        <f>+(F284-E284)*C284</f>
        <v>4399.999999999977</v>
      </c>
      <c r="J284" s="65">
        <f>+(G284-F284)*C284</f>
        <v>4400.000000000035</v>
      </c>
      <c r="K284" s="65">
        <v>0</v>
      </c>
      <c r="L284" s="66">
        <f>SUM(I284:K284)</f>
        <v>8800.000000000011</v>
      </c>
    </row>
    <row r="285" spans="1:12" s="97" customFormat="1" ht="15.75">
      <c r="A285" s="68">
        <v>42552</v>
      </c>
      <c r="B285" s="56" t="s">
        <v>528</v>
      </c>
      <c r="C285" s="61">
        <f t="shared" si="1"/>
        <v>3738.3177570093458</v>
      </c>
      <c r="D285" s="62" t="s">
        <v>437</v>
      </c>
      <c r="E285" s="65">
        <v>80.25</v>
      </c>
      <c r="F285" s="65">
        <v>81.45</v>
      </c>
      <c r="G285" s="65">
        <v>82.65</v>
      </c>
      <c r="H285" s="65">
        <v>0</v>
      </c>
      <c r="I285" s="65">
        <f>+(F285-E285)*C285</f>
        <v>4485.981308411226</v>
      </c>
      <c r="J285" s="65">
        <f>+(G285-F285)*C285</f>
        <v>4485.981308411226</v>
      </c>
      <c r="K285" s="65">
        <v>0</v>
      </c>
      <c r="L285" s="66">
        <f>SUM(I285:K285)</f>
        <v>8971.962616822451</v>
      </c>
    </row>
    <row r="286" spans="1:12" s="97" customFormat="1" ht="15.75">
      <c r="A286" s="68">
        <v>42552</v>
      </c>
      <c r="B286" s="56" t="s">
        <v>529</v>
      </c>
      <c r="C286" s="61">
        <f t="shared" si="1"/>
        <v>2500</v>
      </c>
      <c r="D286" s="62" t="s">
        <v>437</v>
      </c>
      <c r="E286" s="65">
        <v>120</v>
      </c>
      <c r="F286" s="65">
        <v>121.8</v>
      </c>
      <c r="G286" s="65">
        <v>0</v>
      </c>
      <c r="H286" s="65">
        <v>0</v>
      </c>
      <c r="I286" s="65">
        <f>(F286-E286)*C286</f>
        <v>4499.999999999993</v>
      </c>
      <c r="J286" s="65">
        <v>0</v>
      </c>
      <c r="K286" s="65">
        <f>(H286-G286)*C286</f>
        <v>0</v>
      </c>
      <c r="L286" s="65">
        <f>(I286+J286+K286)</f>
        <v>4499.999999999993</v>
      </c>
    </row>
    <row r="287" spans="1:12" s="97" customFormat="1" ht="15.75">
      <c r="A287" s="68">
        <v>42552</v>
      </c>
      <c r="B287" s="56" t="s">
        <v>530</v>
      </c>
      <c r="C287" s="61">
        <f t="shared" si="1"/>
        <v>3750</v>
      </c>
      <c r="D287" s="62" t="s">
        <v>437</v>
      </c>
      <c r="E287" s="65">
        <v>80</v>
      </c>
      <c r="F287" s="65">
        <v>81.2</v>
      </c>
      <c r="G287" s="65">
        <v>0</v>
      </c>
      <c r="H287" s="65">
        <v>0</v>
      </c>
      <c r="I287" s="65">
        <f>(F287-E287)*C287</f>
        <v>4500.000000000011</v>
      </c>
      <c r="J287" s="65">
        <v>0</v>
      </c>
      <c r="K287" s="65">
        <f>(H287-G287)*C287</f>
        <v>0</v>
      </c>
      <c r="L287" s="65">
        <f>(I287+J287+K287)</f>
        <v>4500.000000000011</v>
      </c>
    </row>
    <row r="288" spans="1:12" s="97" customFormat="1" ht="15.75">
      <c r="A288" s="68">
        <v>42548</v>
      </c>
      <c r="B288" s="56" t="s">
        <v>531</v>
      </c>
      <c r="C288" s="61">
        <f t="shared" si="1"/>
        <v>2608.695652173913</v>
      </c>
      <c r="D288" s="62" t="s">
        <v>437</v>
      </c>
      <c r="E288" s="65">
        <v>115</v>
      </c>
      <c r="F288" s="65">
        <v>116.4</v>
      </c>
      <c r="G288" s="65">
        <v>118</v>
      </c>
      <c r="H288" s="65">
        <v>119.5</v>
      </c>
      <c r="I288" s="65">
        <f>(F288-E288)*C288</f>
        <v>3652.173913043493</v>
      </c>
      <c r="J288" s="65">
        <v>0</v>
      </c>
      <c r="K288" s="65">
        <f>(H288-G288)*C288</f>
        <v>3913.0434782608695</v>
      </c>
      <c r="L288" s="65">
        <f>(I288+J288+K288)</f>
        <v>7565.2173913043625</v>
      </c>
    </row>
    <row r="289" spans="1:12" s="97" customFormat="1" ht="15.75">
      <c r="A289" s="68">
        <v>42548</v>
      </c>
      <c r="B289" s="56" t="s">
        <v>532</v>
      </c>
      <c r="C289" s="61">
        <f t="shared" si="1"/>
        <v>2343.75</v>
      </c>
      <c r="D289" s="62" t="s">
        <v>437</v>
      </c>
      <c r="E289" s="65">
        <v>128</v>
      </c>
      <c r="F289" s="65">
        <v>129.8</v>
      </c>
      <c r="G289" s="65">
        <v>0</v>
      </c>
      <c r="H289" s="65">
        <v>0</v>
      </c>
      <c r="I289" s="65">
        <f>(F289-E289)*C289</f>
        <v>4218.750000000026</v>
      </c>
      <c r="J289" s="65">
        <v>0</v>
      </c>
      <c r="K289" s="65">
        <f>(H289-G289)*C289</f>
        <v>0</v>
      </c>
      <c r="L289" s="65">
        <f>(I289+J289+K289)</f>
        <v>4218.750000000026</v>
      </c>
    </row>
    <row r="290" spans="1:12" s="97" customFormat="1" ht="15.75">
      <c r="A290" s="68">
        <v>42548</v>
      </c>
      <c r="B290" s="56" t="s">
        <v>533</v>
      </c>
      <c r="C290" s="61">
        <f t="shared" si="1"/>
        <v>4411.764705882353</v>
      </c>
      <c r="D290" s="62" t="s">
        <v>437</v>
      </c>
      <c r="E290" s="65">
        <v>68</v>
      </c>
      <c r="F290" s="65">
        <v>68.9</v>
      </c>
      <c r="G290" s="65">
        <v>0</v>
      </c>
      <c r="H290" s="65">
        <v>0</v>
      </c>
      <c r="I290" s="65">
        <f>(F290-E290)*C290</f>
        <v>3970.588235294143</v>
      </c>
      <c r="J290" s="65">
        <v>0</v>
      </c>
      <c r="K290" s="65">
        <f>(H290-G290)*C290</f>
        <v>0</v>
      </c>
      <c r="L290" s="65">
        <f>(I290+J290+K290)</f>
        <v>3970.588235294143</v>
      </c>
    </row>
    <row r="291" spans="1:12" s="97" customFormat="1" ht="15.75">
      <c r="A291" s="68">
        <v>42545</v>
      </c>
      <c r="B291" s="56" t="s">
        <v>513</v>
      </c>
      <c r="C291" s="61">
        <f t="shared" si="1"/>
        <v>3764.1154328732746</v>
      </c>
      <c r="D291" s="62" t="s">
        <v>437</v>
      </c>
      <c r="E291" s="65">
        <v>79.7</v>
      </c>
      <c r="F291" s="65">
        <v>80.7</v>
      </c>
      <c r="G291" s="65">
        <v>81.7</v>
      </c>
      <c r="H291" s="65">
        <v>82.7</v>
      </c>
      <c r="I291" s="65">
        <f>+(F291-E291)*C291</f>
        <v>3764.1154328732746</v>
      </c>
      <c r="J291" s="65">
        <f>+(G291-F291)*C291</f>
        <v>3764.1154328732746</v>
      </c>
      <c r="K291" s="65">
        <f>+(H291-G291)*C291</f>
        <v>3764.1154328732746</v>
      </c>
      <c r="L291" s="66">
        <f>SUM(I291:K291)</f>
        <v>11292.346298619825</v>
      </c>
    </row>
    <row r="292" spans="1:12" s="97" customFormat="1" ht="15.75">
      <c r="A292" s="68">
        <v>42545</v>
      </c>
      <c r="B292" s="56" t="s">
        <v>534</v>
      </c>
      <c r="C292" s="61">
        <f t="shared" si="1"/>
        <v>804.289544235925</v>
      </c>
      <c r="D292" s="62" t="s">
        <v>437</v>
      </c>
      <c r="E292" s="65">
        <v>373</v>
      </c>
      <c r="F292" s="65">
        <v>378.5</v>
      </c>
      <c r="G292" s="65">
        <v>384</v>
      </c>
      <c r="H292" s="65">
        <v>389.5</v>
      </c>
      <c r="I292" s="65">
        <f>+(F292-E292)*C292</f>
        <v>4423.592493297587</v>
      </c>
      <c r="J292" s="65">
        <f>+(G292-F292)*C292</f>
        <v>4423.592493297587</v>
      </c>
      <c r="K292" s="65">
        <f>+(H292-G292)*C292</f>
        <v>4423.592493297587</v>
      </c>
      <c r="L292" s="66">
        <f>SUM(I292:K292)</f>
        <v>13270.77747989276</v>
      </c>
    </row>
    <row r="293" spans="1:12" s="97" customFormat="1" ht="15.75">
      <c r="A293" s="68">
        <v>42545</v>
      </c>
      <c r="B293" s="56" t="s">
        <v>534</v>
      </c>
      <c r="C293" s="61">
        <f t="shared" si="1"/>
        <v>760.4562737642585</v>
      </c>
      <c r="D293" s="62" t="s">
        <v>437</v>
      </c>
      <c r="E293" s="65">
        <v>394.5</v>
      </c>
      <c r="F293" s="65">
        <v>400</v>
      </c>
      <c r="G293" s="65">
        <v>405.5</v>
      </c>
      <c r="H293" s="65">
        <v>0</v>
      </c>
      <c r="I293" s="65">
        <f>+(F293-E293)*C293</f>
        <v>4182.509505703422</v>
      </c>
      <c r="J293" s="65">
        <f>+(G293-F293)*C293</f>
        <v>4182.509505703422</v>
      </c>
      <c r="K293" s="65">
        <v>0</v>
      </c>
      <c r="L293" s="66">
        <f>SUM(I293:K293)</f>
        <v>8365.019011406845</v>
      </c>
    </row>
    <row r="294" spans="1:12" s="97" customFormat="1" ht="15.75">
      <c r="A294" s="68">
        <v>42545</v>
      </c>
      <c r="B294" s="56" t="s">
        <v>535</v>
      </c>
      <c r="C294" s="61">
        <f t="shared" si="1"/>
        <v>1282.051282051282</v>
      </c>
      <c r="D294" s="62" t="s">
        <v>437</v>
      </c>
      <c r="E294" s="65">
        <v>234</v>
      </c>
      <c r="F294" s="65">
        <v>237.3</v>
      </c>
      <c r="G294" s="65">
        <v>0</v>
      </c>
      <c r="H294" s="65">
        <v>0</v>
      </c>
      <c r="I294" s="65">
        <f>(F294-E294)*C294</f>
        <v>4230.769230769245</v>
      </c>
      <c r="J294" s="65">
        <v>0</v>
      </c>
      <c r="K294" s="65">
        <f>(H294-G294)*C294</f>
        <v>0</v>
      </c>
      <c r="L294" s="65">
        <f>(I294+J294+K294)</f>
        <v>4230.769230769245</v>
      </c>
    </row>
    <row r="295" spans="1:12" s="97" customFormat="1" ht="15.75">
      <c r="A295" s="68">
        <v>42544</v>
      </c>
      <c r="B295" s="56" t="s">
        <v>534</v>
      </c>
      <c r="C295" s="61">
        <f t="shared" si="1"/>
        <v>869.5652173913044</v>
      </c>
      <c r="D295" s="62" t="s">
        <v>437</v>
      </c>
      <c r="E295" s="65">
        <v>345</v>
      </c>
      <c r="F295" s="65">
        <v>334</v>
      </c>
      <c r="G295" s="65">
        <v>0</v>
      </c>
      <c r="H295" s="65">
        <v>0</v>
      </c>
      <c r="I295" s="67">
        <f>(F295-E295)*C295</f>
        <v>-9565.217391304348</v>
      </c>
      <c r="J295" s="65">
        <v>0</v>
      </c>
      <c r="K295" s="65">
        <f>(H295-G295)*C295</f>
        <v>0</v>
      </c>
      <c r="L295" s="67">
        <f>(I295+J295+K295)</f>
        <v>-9565.217391304348</v>
      </c>
    </row>
    <row r="296" spans="1:12" s="97" customFormat="1" ht="15.75">
      <c r="A296" s="68">
        <v>42544</v>
      </c>
      <c r="B296" s="56" t="s">
        <v>526</v>
      </c>
      <c r="C296" s="61">
        <f t="shared" si="1"/>
        <v>6976.7441860465115</v>
      </c>
      <c r="D296" s="62" t="s">
        <v>437</v>
      </c>
      <c r="E296" s="65">
        <v>43</v>
      </c>
      <c r="F296" s="65">
        <v>41.8</v>
      </c>
      <c r="G296" s="65">
        <v>0</v>
      </c>
      <c r="H296" s="65">
        <v>0</v>
      </c>
      <c r="I296" s="67">
        <f>(F296-E296)*C296</f>
        <v>-8372.093023255833</v>
      </c>
      <c r="J296" s="65">
        <v>0</v>
      </c>
      <c r="K296" s="65">
        <f>(H296-G296)*C296</f>
        <v>0</v>
      </c>
      <c r="L296" s="67">
        <f>(I296+J296+K296)</f>
        <v>-8372.093023255833</v>
      </c>
    </row>
    <row r="297" spans="1:12" s="97" customFormat="1" ht="15.75">
      <c r="A297" s="68">
        <v>42543</v>
      </c>
      <c r="B297" s="56" t="s">
        <v>536</v>
      </c>
      <c r="C297" s="61">
        <f t="shared" si="1"/>
        <v>1442.3076923076924</v>
      </c>
      <c r="D297" s="62" t="s">
        <v>437</v>
      </c>
      <c r="E297" s="65">
        <v>208</v>
      </c>
      <c r="F297" s="65">
        <v>211</v>
      </c>
      <c r="G297" s="65">
        <v>0</v>
      </c>
      <c r="H297" s="65">
        <v>0</v>
      </c>
      <c r="I297" s="65">
        <f>(F297-E297)*C297</f>
        <v>4326.923076923077</v>
      </c>
      <c r="J297" s="65">
        <v>0</v>
      </c>
      <c r="K297" s="65">
        <f>(H297-G297)*C297</f>
        <v>0</v>
      </c>
      <c r="L297" s="65">
        <f>(I297+J297+K297)</f>
        <v>4326.923076923077</v>
      </c>
    </row>
    <row r="298" spans="1:12" s="97" customFormat="1" ht="15.75">
      <c r="A298" s="68">
        <v>42542</v>
      </c>
      <c r="B298" s="56" t="s">
        <v>537</v>
      </c>
      <c r="C298" s="61">
        <f t="shared" si="1"/>
        <v>4411.764705882353</v>
      </c>
      <c r="D298" s="62" t="s">
        <v>437</v>
      </c>
      <c r="E298" s="65">
        <v>68</v>
      </c>
      <c r="F298" s="65">
        <v>68.9</v>
      </c>
      <c r="G298" s="65">
        <v>69.8</v>
      </c>
      <c r="H298" s="65">
        <v>0</v>
      </c>
      <c r="I298" s="65">
        <f>+(F298-E298)*C298</f>
        <v>3970.588235294143</v>
      </c>
      <c r="J298" s="65">
        <f>+(G298-F298)*C298</f>
        <v>3970.5882352940803</v>
      </c>
      <c r="K298" s="65">
        <v>0</v>
      </c>
      <c r="L298" s="66">
        <f>SUM(I298:K298)</f>
        <v>7941.176470588223</v>
      </c>
    </row>
    <row r="299" spans="1:12" s="97" customFormat="1" ht="15.75">
      <c r="A299" s="68">
        <v>42541</v>
      </c>
      <c r="B299" s="56" t="s">
        <v>538</v>
      </c>
      <c r="C299" s="61">
        <f t="shared" si="1"/>
        <v>4195.804195804196</v>
      </c>
      <c r="D299" s="62" t="s">
        <v>437</v>
      </c>
      <c r="E299" s="65">
        <v>71.5</v>
      </c>
      <c r="F299" s="65">
        <v>71.5</v>
      </c>
      <c r="G299" s="65">
        <v>0</v>
      </c>
      <c r="H299" s="65">
        <v>0</v>
      </c>
      <c r="I299" s="65">
        <f>(F299-E299)*C299</f>
        <v>0</v>
      </c>
      <c r="J299" s="65">
        <v>0</v>
      </c>
      <c r="K299" s="65">
        <f>(H299-G299)*C299</f>
        <v>0</v>
      </c>
      <c r="L299" s="65">
        <f>(I299+J299+K299)</f>
        <v>0</v>
      </c>
    </row>
    <row r="300" spans="1:12" s="97" customFormat="1" ht="15.75">
      <c r="A300" s="68">
        <v>42538</v>
      </c>
      <c r="B300" s="56" t="s">
        <v>539</v>
      </c>
      <c r="C300" s="61">
        <f t="shared" si="1"/>
        <v>4273.504273504273</v>
      </c>
      <c r="D300" s="62" t="s">
        <v>437</v>
      </c>
      <c r="E300" s="65">
        <v>70.2</v>
      </c>
      <c r="F300" s="65">
        <v>71.2</v>
      </c>
      <c r="G300" s="65">
        <v>72.2</v>
      </c>
      <c r="H300" s="65">
        <v>0</v>
      </c>
      <c r="I300" s="65">
        <f>+(F300-E300)*C300</f>
        <v>4273.504273504273</v>
      </c>
      <c r="J300" s="65">
        <f>+(G300-F300)*C300</f>
        <v>4273.504273504273</v>
      </c>
      <c r="K300" s="65">
        <v>0</v>
      </c>
      <c r="L300" s="66">
        <f>SUM(I300:K300)</f>
        <v>8547.008547008547</v>
      </c>
    </row>
    <row r="301" spans="1:12" s="97" customFormat="1" ht="15.75">
      <c r="A301" s="68">
        <v>42538</v>
      </c>
      <c r="B301" s="56" t="s">
        <v>540</v>
      </c>
      <c r="C301" s="61">
        <f t="shared" si="1"/>
        <v>2830.188679245283</v>
      </c>
      <c r="D301" s="62" t="s">
        <v>437</v>
      </c>
      <c r="E301" s="65">
        <v>106</v>
      </c>
      <c r="F301" s="65">
        <v>107.5</v>
      </c>
      <c r="G301" s="65">
        <v>0</v>
      </c>
      <c r="H301" s="65">
        <v>0</v>
      </c>
      <c r="I301" s="65">
        <f>(F301-E301)*C301</f>
        <v>4245.2830188679245</v>
      </c>
      <c r="J301" s="65">
        <v>0</v>
      </c>
      <c r="K301" s="65">
        <f>(H301-G301)*C301</f>
        <v>0</v>
      </c>
      <c r="L301" s="65">
        <f>(I301+J301+K301)</f>
        <v>4245.2830188679245</v>
      </c>
    </row>
    <row r="302" spans="1:12" s="97" customFormat="1" ht="15.75">
      <c r="A302" s="68">
        <v>42537</v>
      </c>
      <c r="B302" s="56" t="s">
        <v>537</v>
      </c>
      <c r="C302" s="61">
        <f t="shared" si="1"/>
        <v>4687.5</v>
      </c>
      <c r="D302" s="62" t="s">
        <v>437</v>
      </c>
      <c r="E302" s="65">
        <v>64</v>
      </c>
      <c r="F302" s="65">
        <v>64</v>
      </c>
      <c r="G302" s="65">
        <v>0</v>
      </c>
      <c r="H302" s="65">
        <v>0</v>
      </c>
      <c r="I302" s="65">
        <f>(F302-E302)*C302</f>
        <v>0</v>
      </c>
      <c r="J302" s="65">
        <v>0</v>
      </c>
      <c r="K302" s="65">
        <f>(H302-G302)*C302</f>
        <v>0</v>
      </c>
      <c r="L302" s="65">
        <f>(I302+J302+K302)</f>
        <v>0</v>
      </c>
    </row>
    <row r="303" spans="1:12" s="97" customFormat="1" ht="15.75">
      <c r="A303" s="68">
        <v>42536</v>
      </c>
      <c r="B303" s="56" t="s">
        <v>541</v>
      </c>
      <c r="C303" s="61">
        <f t="shared" si="1"/>
        <v>5454.545454545455</v>
      </c>
      <c r="D303" s="62" t="s">
        <v>437</v>
      </c>
      <c r="E303" s="65">
        <v>55</v>
      </c>
      <c r="F303" s="65">
        <v>55.7</v>
      </c>
      <c r="G303" s="65">
        <v>0</v>
      </c>
      <c r="H303" s="65">
        <v>0</v>
      </c>
      <c r="I303" s="65">
        <f>(F303-E303)*C303</f>
        <v>3818.181818181834</v>
      </c>
      <c r="J303" s="65">
        <v>0</v>
      </c>
      <c r="K303" s="65">
        <f>(H303-G303)*C303</f>
        <v>0</v>
      </c>
      <c r="L303" s="65">
        <f>(I303+J303+K303)</f>
        <v>3818.181818181834</v>
      </c>
    </row>
    <row r="304" spans="1:12" s="97" customFormat="1" ht="15.75">
      <c r="A304" s="68">
        <v>42535</v>
      </c>
      <c r="B304" s="56" t="s">
        <v>541</v>
      </c>
      <c r="C304" s="61">
        <f t="shared" si="1"/>
        <v>6403.415154749199</v>
      </c>
      <c r="D304" s="62" t="s">
        <v>437</v>
      </c>
      <c r="E304" s="65">
        <v>46.85</v>
      </c>
      <c r="F304" s="65">
        <v>47.4</v>
      </c>
      <c r="G304" s="65">
        <v>0</v>
      </c>
      <c r="H304" s="65">
        <v>0</v>
      </c>
      <c r="I304" s="65">
        <f>(F304-E304)*C304</f>
        <v>3521.8783351120414</v>
      </c>
      <c r="J304" s="65">
        <v>0</v>
      </c>
      <c r="K304" s="65">
        <f>(H304-G304)*C304</f>
        <v>0</v>
      </c>
      <c r="L304" s="65">
        <f>(I304+J304+K304)</f>
        <v>3521.8783351120414</v>
      </c>
    </row>
    <row r="305" spans="1:12" s="97" customFormat="1" ht="15.75">
      <c r="A305" s="68">
        <v>42534</v>
      </c>
      <c r="B305" s="56" t="s">
        <v>528</v>
      </c>
      <c r="C305" s="61">
        <f t="shared" si="1"/>
        <v>4166.666666666667</v>
      </c>
      <c r="D305" s="62" t="s">
        <v>437</v>
      </c>
      <c r="E305" s="65">
        <v>72</v>
      </c>
      <c r="F305" s="65">
        <v>73</v>
      </c>
      <c r="G305" s="65">
        <v>74</v>
      </c>
      <c r="H305" s="65">
        <v>75</v>
      </c>
      <c r="I305" s="65">
        <f>+(F305-E305)*C305</f>
        <v>4166.666666666667</v>
      </c>
      <c r="J305" s="65">
        <f>+(G305-F305)*C305</f>
        <v>4166.666666666667</v>
      </c>
      <c r="K305" s="65">
        <v>0</v>
      </c>
      <c r="L305" s="66">
        <f>SUM(I305:K305)</f>
        <v>8333.333333333334</v>
      </c>
    </row>
    <row r="306" spans="1:12" s="97" customFormat="1" ht="15.75">
      <c r="A306" s="68">
        <v>42534</v>
      </c>
      <c r="B306" s="56" t="s">
        <v>478</v>
      </c>
      <c r="C306" s="61">
        <f t="shared" si="1"/>
        <v>2884.6153846153848</v>
      </c>
      <c r="D306" s="62" t="s">
        <v>437</v>
      </c>
      <c r="E306" s="65">
        <v>104</v>
      </c>
      <c r="F306" s="65">
        <v>105.4</v>
      </c>
      <c r="G306" s="65">
        <v>0</v>
      </c>
      <c r="H306" s="65">
        <v>0</v>
      </c>
      <c r="I306" s="65">
        <f>(F306-E306)*C306</f>
        <v>4038.461538461555</v>
      </c>
      <c r="J306" s="65">
        <v>0</v>
      </c>
      <c r="K306" s="65">
        <f>(H306-G306)*C306</f>
        <v>0</v>
      </c>
      <c r="L306" s="65">
        <f>(I306+J306+K306)</f>
        <v>4038.461538461555</v>
      </c>
    </row>
    <row r="307" spans="1:12" s="97" customFormat="1" ht="15.75">
      <c r="A307" s="68">
        <v>42531</v>
      </c>
      <c r="B307" s="56" t="s">
        <v>542</v>
      </c>
      <c r="C307" s="61">
        <f t="shared" si="1"/>
        <v>4477.611940298508</v>
      </c>
      <c r="D307" s="62" t="s">
        <v>437</v>
      </c>
      <c r="E307" s="65">
        <v>67</v>
      </c>
      <c r="F307" s="65">
        <v>67.9</v>
      </c>
      <c r="G307" s="65">
        <v>68.8</v>
      </c>
      <c r="H307" s="65">
        <v>0</v>
      </c>
      <c r="I307" s="65">
        <f>+(F307-E307)*C307</f>
        <v>4029.8507462686825</v>
      </c>
      <c r="J307" s="65">
        <f>+(G307-F307)*C307</f>
        <v>4029.850746268619</v>
      </c>
      <c r="K307" s="65">
        <v>0</v>
      </c>
      <c r="L307" s="66">
        <f>SUM(I307:K307)</f>
        <v>8059.701492537301</v>
      </c>
    </row>
    <row r="308" spans="1:12" s="97" customFormat="1" ht="15.75">
      <c r="A308" s="68">
        <v>42531</v>
      </c>
      <c r="B308" s="56" t="s">
        <v>478</v>
      </c>
      <c r="C308" s="61">
        <f t="shared" si="1"/>
        <v>2678.5714285714284</v>
      </c>
      <c r="D308" s="62" t="s">
        <v>437</v>
      </c>
      <c r="E308" s="65">
        <v>112</v>
      </c>
      <c r="F308" s="65">
        <v>113.5</v>
      </c>
      <c r="G308" s="65">
        <v>0</v>
      </c>
      <c r="H308" s="65">
        <v>0</v>
      </c>
      <c r="I308" s="65">
        <f aca="true" t="shared" si="2" ref="I308:I315">(F308-E308)*C308</f>
        <v>4017.8571428571427</v>
      </c>
      <c r="J308" s="65">
        <v>0</v>
      </c>
      <c r="K308" s="65">
        <f aca="true" t="shared" si="3" ref="K308:K315">(H308-G308)*C308</f>
        <v>0</v>
      </c>
      <c r="L308" s="65">
        <f aca="true" t="shared" si="4" ref="L308:L315">(I308+J308+K308)</f>
        <v>4017.8571428571427</v>
      </c>
    </row>
    <row r="309" spans="1:12" s="97" customFormat="1" ht="15.75">
      <c r="A309" s="68">
        <v>42530</v>
      </c>
      <c r="B309" s="56" t="s">
        <v>513</v>
      </c>
      <c r="C309" s="61">
        <f t="shared" si="1"/>
        <v>3846.153846153846</v>
      </c>
      <c r="D309" s="62" t="s">
        <v>437</v>
      </c>
      <c r="E309" s="65">
        <v>78</v>
      </c>
      <c r="F309" s="65">
        <v>76</v>
      </c>
      <c r="G309" s="65">
        <v>0</v>
      </c>
      <c r="H309" s="65">
        <v>0</v>
      </c>
      <c r="I309" s="67">
        <f t="shared" si="2"/>
        <v>-7692.307692307692</v>
      </c>
      <c r="J309" s="65">
        <v>0</v>
      </c>
      <c r="K309" s="65">
        <f t="shared" si="3"/>
        <v>0</v>
      </c>
      <c r="L309" s="67">
        <f t="shared" si="4"/>
        <v>-7692.307692307692</v>
      </c>
    </row>
    <row r="310" spans="1:12" s="97" customFormat="1" ht="15.75">
      <c r="A310" s="68">
        <v>42530</v>
      </c>
      <c r="B310" s="56" t="s">
        <v>543</v>
      </c>
      <c r="C310" s="61">
        <f t="shared" si="1"/>
        <v>6550.2183406113545</v>
      </c>
      <c r="D310" s="62" t="s">
        <v>437</v>
      </c>
      <c r="E310" s="65">
        <v>45.8</v>
      </c>
      <c r="F310" s="65">
        <v>46.4</v>
      </c>
      <c r="G310" s="65">
        <v>0</v>
      </c>
      <c r="H310" s="65">
        <v>0</v>
      </c>
      <c r="I310" s="65">
        <f t="shared" si="2"/>
        <v>3930.131004366822</v>
      </c>
      <c r="J310" s="65">
        <v>0</v>
      </c>
      <c r="K310" s="65">
        <f t="shared" si="3"/>
        <v>0</v>
      </c>
      <c r="L310" s="65">
        <f t="shared" si="4"/>
        <v>3930.131004366822</v>
      </c>
    </row>
    <row r="311" spans="1:12" s="97" customFormat="1" ht="15.75">
      <c r="A311" s="68">
        <v>42524</v>
      </c>
      <c r="B311" s="56" t="s">
        <v>544</v>
      </c>
      <c r="C311" s="61">
        <f t="shared" si="1"/>
        <v>6417.1122994652405</v>
      </c>
      <c r="D311" s="62" t="s">
        <v>437</v>
      </c>
      <c r="E311" s="65">
        <v>46.75</v>
      </c>
      <c r="F311" s="65">
        <v>47.35</v>
      </c>
      <c r="G311" s="65">
        <v>0</v>
      </c>
      <c r="H311" s="65">
        <v>0</v>
      </c>
      <c r="I311" s="65">
        <f t="shared" si="2"/>
        <v>3850.2673796791532</v>
      </c>
      <c r="J311" s="65">
        <v>0</v>
      </c>
      <c r="K311" s="65">
        <f t="shared" si="3"/>
        <v>0</v>
      </c>
      <c r="L311" s="65">
        <f t="shared" si="4"/>
        <v>3850.2673796791532</v>
      </c>
    </row>
    <row r="312" spans="1:12" s="97" customFormat="1" ht="15.75">
      <c r="A312" s="68">
        <v>42517</v>
      </c>
      <c r="B312" s="56" t="s">
        <v>545</v>
      </c>
      <c r="C312" s="61">
        <f t="shared" si="1"/>
        <v>5555.555555555556</v>
      </c>
      <c r="D312" s="62" t="s">
        <v>437</v>
      </c>
      <c r="E312" s="65">
        <v>54</v>
      </c>
      <c r="F312" s="65">
        <v>54</v>
      </c>
      <c r="G312" s="65">
        <v>0</v>
      </c>
      <c r="H312" s="65">
        <v>0</v>
      </c>
      <c r="I312" s="65">
        <f t="shared" si="2"/>
        <v>0</v>
      </c>
      <c r="J312" s="65">
        <v>0</v>
      </c>
      <c r="K312" s="65">
        <f t="shared" si="3"/>
        <v>0</v>
      </c>
      <c r="L312" s="65">
        <f t="shared" si="4"/>
        <v>0</v>
      </c>
    </row>
    <row r="313" spans="1:12" s="97" customFormat="1" ht="15.75">
      <c r="A313" s="68">
        <v>42514</v>
      </c>
      <c r="B313" s="56" t="s">
        <v>506</v>
      </c>
      <c r="C313" s="61">
        <f t="shared" si="1"/>
        <v>2643.171806167401</v>
      </c>
      <c r="D313" s="62" t="s">
        <v>437</v>
      </c>
      <c r="E313" s="65">
        <v>113.5</v>
      </c>
      <c r="F313" s="65">
        <v>115</v>
      </c>
      <c r="G313" s="65">
        <v>0</v>
      </c>
      <c r="H313" s="65">
        <v>0</v>
      </c>
      <c r="I313" s="65">
        <f t="shared" si="2"/>
        <v>3964.7577092511015</v>
      </c>
      <c r="J313" s="65">
        <v>0</v>
      </c>
      <c r="K313" s="65">
        <f t="shared" si="3"/>
        <v>0</v>
      </c>
      <c r="L313" s="65">
        <f t="shared" si="4"/>
        <v>3964.7577092511015</v>
      </c>
    </row>
    <row r="314" spans="1:12" s="97" customFormat="1" ht="15.75">
      <c r="A314" s="68">
        <v>42514</v>
      </c>
      <c r="B314" s="56" t="s">
        <v>493</v>
      </c>
      <c r="C314" s="61">
        <f t="shared" si="1"/>
        <v>831.0249307479224</v>
      </c>
      <c r="D314" s="62" t="s">
        <v>437</v>
      </c>
      <c r="E314" s="65">
        <v>361</v>
      </c>
      <c r="F314" s="65">
        <v>366.5</v>
      </c>
      <c r="G314" s="65">
        <v>0</v>
      </c>
      <c r="H314" s="65">
        <v>0</v>
      </c>
      <c r="I314" s="65">
        <f t="shared" si="2"/>
        <v>4570.637119113573</v>
      </c>
      <c r="J314" s="65">
        <v>0</v>
      </c>
      <c r="K314" s="65">
        <f t="shared" si="3"/>
        <v>0</v>
      </c>
      <c r="L314" s="65">
        <f t="shared" si="4"/>
        <v>4570.637119113573</v>
      </c>
    </row>
    <row r="315" spans="1:12" s="97" customFormat="1" ht="15.75">
      <c r="A315" s="68">
        <v>42509</v>
      </c>
      <c r="B315" s="56" t="s">
        <v>546</v>
      </c>
      <c r="C315" s="61">
        <f aca="true" t="shared" si="5" ref="C315:C346">(300000/E315)</f>
        <v>2429.1497975708503</v>
      </c>
      <c r="D315" s="62" t="s">
        <v>437</v>
      </c>
      <c r="E315" s="65">
        <v>123.5</v>
      </c>
      <c r="F315" s="65">
        <v>125.3</v>
      </c>
      <c r="G315" s="65">
        <v>0</v>
      </c>
      <c r="H315" s="65">
        <v>0</v>
      </c>
      <c r="I315" s="65">
        <f t="shared" si="2"/>
        <v>4372.4696356275235</v>
      </c>
      <c r="J315" s="65">
        <v>0</v>
      </c>
      <c r="K315" s="65">
        <f t="shared" si="3"/>
        <v>0</v>
      </c>
      <c r="L315" s="65">
        <f t="shared" si="4"/>
        <v>4372.4696356275235</v>
      </c>
    </row>
    <row r="316" spans="1:12" s="97" customFormat="1" ht="15.75">
      <c r="A316" s="68">
        <v>42503</v>
      </c>
      <c r="B316" s="56" t="s">
        <v>549</v>
      </c>
      <c r="C316" s="61">
        <f t="shared" si="5"/>
        <v>2510.460251046025</v>
      </c>
      <c r="D316" s="62" t="s">
        <v>437</v>
      </c>
      <c r="E316" s="65">
        <v>119.5</v>
      </c>
      <c r="F316" s="65">
        <v>121</v>
      </c>
      <c r="G316" s="65">
        <v>122.5</v>
      </c>
      <c r="H316" s="65">
        <v>124</v>
      </c>
      <c r="I316" s="65">
        <f>+(F316-E316)*C316</f>
        <v>3765.6903765690377</v>
      </c>
      <c r="J316" s="65">
        <f>+(G316-F316)*C316</f>
        <v>3765.6903765690377</v>
      </c>
      <c r="K316" s="65">
        <f>+(H316-G316)*C316</f>
        <v>3765.6903765690377</v>
      </c>
      <c r="L316" s="66">
        <f>SUM(I316:K316)</f>
        <v>11297.071129707114</v>
      </c>
    </row>
    <row r="317" spans="1:12" s="97" customFormat="1" ht="15.75">
      <c r="A317" s="68">
        <v>42502</v>
      </c>
      <c r="B317" s="56" t="s">
        <v>535</v>
      </c>
      <c r="C317" s="61">
        <f t="shared" si="5"/>
        <v>1657.4585635359117</v>
      </c>
      <c r="D317" s="62" t="s">
        <v>437</v>
      </c>
      <c r="E317" s="65">
        <v>181</v>
      </c>
      <c r="F317" s="65">
        <v>183.6</v>
      </c>
      <c r="G317" s="65">
        <v>0</v>
      </c>
      <c r="H317" s="65">
        <v>0</v>
      </c>
      <c r="I317" s="65">
        <f>(F317-E317)*C317</f>
        <v>4309.392265193361</v>
      </c>
      <c r="J317" s="65">
        <v>0</v>
      </c>
      <c r="K317" s="65">
        <f>(H317-G317)*C317</f>
        <v>0</v>
      </c>
      <c r="L317" s="65">
        <f>(I317+J317+K317)</f>
        <v>4309.392265193361</v>
      </c>
    </row>
    <row r="318" spans="1:12" s="97" customFormat="1" ht="15.75">
      <c r="A318" s="68">
        <v>42501</v>
      </c>
      <c r="B318" s="56" t="s">
        <v>547</v>
      </c>
      <c r="C318" s="61">
        <f t="shared" si="5"/>
        <v>3846.153846153846</v>
      </c>
      <c r="D318" s="62" t="s">
        <v>437</v>
      </c>
      <c r="E318" s="65">
        <v>78</v>
      </c>
      <c r="F318" s="65">
        <v>79</v>
      </c>
      <c r="G318" s="65">
        <v>80</v>
      </c>
      <c r="H318" s="65">
        <v>0</v>
      </c>
      <c r="I318" s="65">
        <f>+(F318-E318)*C318</f>
        <v>3846.153846153846</v>
      </c>
      <c r="J318" s="65">
        <f>+(G318-F318)*C318</f>
        <v>3846.153846153846</v>
      </c>
      <c r="K318" s="65">
        <v>0</v>
      </c>
      <c r="L318" s="66">
        <f>SUM(I318:K318)</f>
        <v>7692.307692307692</v>
      </c>
    </row>
    <row r="319" spans="1:12" s="97" customFormat="1" ht="15.75">
      <c r="A319" s="68">
        <v>42501</v>
      </c>
      <c r="B319" s="56" t="s">
        <v>548</v>
      </c>
      <c r="C319" s="61">
        <f t="shared" si="5"/>
        <v>2870.813397129187</v>
      </c>
      <c r="D319" s="62" t="s">
        <v>437</v>
      </c>
      <c r="E319" s="65">
        <v>104.5</v>
      </c>
      <c r="F319" s="65">
        <v>106</v>
      </c>
      <c r="G319" s="65">
        <v>0</v>
      </c>
      <c r="H319" s="65">
        <v>0</v>
      </c>
      <c r="I319" s="65">
        <f>(F319-E319)*C319</f>
        <v>4306.22009569378</v>
      </c>
      <c r="J319" s="65">
        <v>0</v>
      </c>
      <c r="K319" s="65">
        <f>(H319-G319)*C319</f>
        <v>0</v>
      </c>
      <c r="L319" s="65">
        <f>(I319+J319+K319)</f>
        <v>4306.22009569378</v>
      </c>
    </row>
    <row r="320" spans="1:12" s="97" customFormat="1" ht="15.75">
      <c r="A320" s="68">
        <v>42500</v>
      </c>
      <c r="B320" s="56" t="s">
        <v>550</v>
      </c>
      <c r="C320" s="61">
        <f t="shared" si="5"/>
        <v>1648.3516483516485</v>
      </c>
      <c r="D320" s="62" t="s">
        <v>437</v>
      </c>
      <c r="E320" s="65">
        <v>182</v>
      </c>
      <c r="F320" s="65">
        <v>184.6</v>
      </c>
      <c r="G320" s="65">
        <v>187.2</v>
      </c>
      <c r="H320" s="65">
        <v>0</v>
      </c>
      <c r="I320" s="65">
        <f>+(F320-E320)*C320</f>
        <v>4285.714285714276</v>
      </c>
      <c r="J320" s="65">
        <f>+(G320-F320)*C320</f>
        <v>4285.714285714276</v>
      </c>
      <c r="K320" s="65">
        <v>0</v>
      </c>
      <c r="L320" s="66">
        <f>SUM(I320:K320)</f>
        <v>8571.428571428552</v>
      </c>
    </row>
    <row r="321" spans="1:12" s="97" customFormat="1" ht="15.75">
      <c r="A321" s="68">
        <v>42500</v>
      </c>
      <c r="B321" s="56" t="s">
        <v>551</v>
      </c>
      <c r="C321" s="61">
        <f t="shared" si="5"/>
        <v>2575.107296137339</v>
      </c>
      <c r="D321" s="62" t="s">
        <v>437</v>
      </c>
      <c r="E321" s="65">
        <v>116.5</v>
      </c>
      <c r="F321" s="65">
        <v>117.9</v>
      </c>
      <c r="G321" s="65">
        <v>0</v>
      </c>
      <c r="H321" s="65">
        <v>0</v>
      </c>
      <c r="I321" s="65">
        <f>(F321-E321)*C321</f>
        <v>3605.150214592289</v>
      </c>
      <c r="J321" s="65">
        <v>0</v>
      </c>
      <c r="K321" s="65">
        <f>(H321-G321)*C321</f>
        <v>0</v>
      </c>
      <c r="L321" s="65">
        <f>(I321+J321+K321)</f>
        <v>3605.150214592289</v>
      </c>
    </row>
    <row r="322" spans="1:12" s="97" customFormat="1" ht="15.75">
      <c r="A322" s="68">
        <v>42499</v>
      </c>
      <c r="B322" s="56" t="s">
        <v>550</v>
      </c>
      <c r="C322" s="61">
        <f t="shared" si="5"/>
        <v>1714.2857142857142</v>
      </c>
      <c r="D322" s="62" t="s">
        <v>437</v>
      </c>
      <c r="E322" s="65">
        <v>175</v>
      </c>
      <c r="F322" s="65">
        <v>177.5</v>
      </c>
      <c r="G322" s="65">
        <v>180</v>
      </c>
      <c r="H322" s="65">
        <v>182.5</v>
      </c>
      <c r="I322" s="65">
        <f>+(F322-E322)*C322</f>
        <v>4285.714285714285</v>
      </c>
      <c r="J322" s="65">
        <f>+(G322-F322)*C322</f>
        <v>4285.714285714285</v>
      </c>
      <c r="K322" s="65">
        <f>+(H322-G322)*C322</f>
        <v>4285.714285714285</v>
      </c>
      <c r="L322" s="66">
        <f>SUM(I322:K322)</f>
        <v>12857.142857142855</v>
      </c>
    </row>
    <row r="323" spans="1:12" s="97" customFormat="1" ht="15.75">
      <c r="A323" s="68">
        <v>42496</v>
      </c>
      <c r="B323" s="56" t="s">
        <v>552</v>
      </c>
      <c r="C323" s="61">
        <f t="shared" si="5"/>
        <v>2857.1428571428573</v>
      </c>
      <c r="D323" s="62" t="s">
        <v>437</v>
      </c>
      <c r="E323" s="65">
        <v>105</v>
      </c>
      <c r="F323" s="65">
        <v>106.5</v>
      </c>
      <c r="G323" s="65">
        <v>108</v>
      </c>
      <c r="H323" s="65">
        <v>109.5</v>
      </c>
      <c r="I323" s="65">
        <f>+(F323-E323)*C323</f>
        <v>4285.714285714286</v>
      </c>
      <c r="J323" s="65">
        <f>+(G323-F323)*C323</f>
        <v>4285.714285714286</v>
      </c>
      <c r="K323" s="65">
        <f>+(H323-G323)*C323</f>
        <v>4285.714285714286</v>
      </c>
      <c r="L323" s="66">
        <f>SUM(I323:K323)</f>
        <v>12857.142857142859</v>
      </c>
    </row>
    <row r="324" spans="1:12" s="97" customFormat="1" ht="15.75">
      <c r="A324" s="68">
        <v>42496</v>
      </c>
      <c r="B324" s="56" t="s">
        <v>550</v>
      </c>
      <c r="C324" s="61">
        <f t="shared" si="5"/>
        <v>2033.8983050847457</v>
      </c>
      <c r="D324" s="62" t="s">
        <v>437</v>
      </c>
      <c r="E324" s="65">
        <v>147.5</v>
      </c>
      <c r="F324" s="65">
        <v>149.5</v>
      </c>
      <c r="G324" s="65">
        <v>151.5</v>
      </c>
      <c r="H324" s="65">
        <v>153.5</v>
      </c>
      <c r="I324" s="65">
        <f>+(F324-E324)*C324</f>
        <v>4067.7966101694915</v>
      </c>
      <c r="J324" s="65">
        <f>+(G324-F324)*C324</f>
        <v>4067.7966101694915</v>
      </c>
      <c r="K324" s="65">
        <f>+(H324-G324)*C324</f>
        <v>4067.7966101694915</v>
      </c>
      <c r="L324" s="66">
        <f>SUM(I324:K324)</f>
        <v>12203.389830508475</v>
      </c>
    </row>
    <row r="325" spans="1:12" s="97" customFormat="1" ht="15.75">
      <c r="A325" s="68">
        <v>42496</v>
      </c>
      <c r="B325" s="56" t="s">
        <v>478</v>
      </c>
      <c r="C325" s="61">
        <f t="shared" si="5"/>
        <v>3592.814371257485</v>
      </c>
      <c r="D325" s="62" t="s">
        <v>437</v>
      </c>
      <c r="E325" s="65">
        <v>83.5</v>
      </c>
      <c r="F325" s="65">
        <v>84.7</v>
      </c>
      <c r="G325" s="65">
        <v>0</v>
      </c>
      <c r="H325" s="65">
        <v>0</v>
      </c>
      <c r="I325" s="65">
        <f>(F325-E325)*C325</f>
        <v>4311.377245508992</v>
      </c>
      <c r="J325" s="65">
        <v>0</v>
      </c>
      <c r="K325" s="65">
        <f>(H325-G325)*C325</f>
        <v>0</v>
      </c>
      <c r="L325" s="65">
        <f>(I325+J325+K325)</f>
        <v>4311.377245508992</v>
      </c>
    </row>
    <row r="326" spans="1:12" s="97" customFormat="1" ht="15.75">
      <c r="A326" s="68">
        <v>42496</v>
      </c>
      <c r="B326" s="56" t="s">
        <v>553</v>
      </c>
      <c r="C326" s="61">
        <f t="shared" si="5"/>
        <v>3225.8064516129034</v>
      </c>
      <c r="D326" s="62" t="s">
        <v>437</v>
      </c>
      <c r="E326" s="65">
        <v>93</v>
      </c>
      <c r="F326" s="65">
        <v>90.4</v>
      </c>
      <c r="G326" s="65">
        <v>0</v>
      </c>
      <c r="H326" s="65">
        <v>0</v>
      </c>
      <c r="I326" s="67">
        <f>(F326-E326)*C326</f>
        <v>-8387.096774193531</v>
      </c>
      <c r="J326" s="65">
        <v>0</v>
      </c>
      <c r="K326" s="65">
        <f>(H326-G326)*C326</f>
        <v>0</v>
      </c>
      <c r="L326" s="67">
        <f>(I326+J326+K326)</f>
        <v>-8387.096774193531</v>
      </c>
    </row>
    <row r="327" spans="1:12" s="97" customFormat="1" ht="15.75">
      <c r="A327" s="68">
        <v>42495</v>
      </c>
      <c r="B327" s="56" t="s">
        <v>554</v>
      </c>
      <c r="C327" s="61">
        <f t="shared" si="5"/>
        <v>6185.567010309278</v>
      </c>
      <c r="D327" s="62" t="s">
        <v>437</v>
      </c>
      <c r="E327" s="65">
        <v>48.5</v>
      </c>
      <c r="F327" s="65">
        <v>49.1</v>
      </c>
      <c r="G327" s="65">
        <v>49.7</v>
      </c>
      <c r="H327" s="65">
        <v>50.3</v>
      </c>
      <c r="I327" s="65">
        <f>+(F327-E327)*C327</f>
        <v>3711.3402061855754</v>
      </c>
      <c r="J327" s="65">
        <f>+(G327-F327)*C327</f>
        <v>3711.3402061855754</v>
      </c>
      <c r="K327" s="65">
        <f>+(H327-G327)*C327</f>
        <v>3711.3402061855318</v>
      </c>
      <c r="L327" s="66">
        <f>SUM(I327:K327)</f>
        <v>11134.020618556682</v>
      </c>
    </row>
    <row r="328" spans="1:12" s="97" customFormat="1" ht="15.75">
      <c r="A328" s="68">
        <v>42495</v>
      </c>
      <c r="B328" s="56" t="s">
        <v>493</v>
      </c>
      <c r="C328" s="61">
        <f t="shared" si="5"/>
        <v>937.5</v>
      </c>
      <c r="D328" s="62" t="s">
        <v>437</v>
      </c>
      <c r="E328" s="65">
        <v>320</v>
      </c>
      <c r="F328" s="65">
        <v>324.5</v>
      </c>
      <c r="G328" s="65">
        <v>0</v>
      </c>
      <c r="H328" s="65">
        <v>0</v>
      </c>
      <c r="I328" s="65">
        <f>(F328-E328)*C328</f>
        <v>4218.75</v>
      </c>
      <c r="J328" s="65">
        <v>0</v>
      </c>
      <c r="K328" s="65">
        <f>(H328-G328)*C328</f>
        <v>0</v>
      </c>
      <c r="L328" s="65">
        <f>(I328+J328+K328)</f>
        <v>4218.75</v>
      </c>
    </row>
    <row r="329" spans="1:12" s="97" customFormat="1" ht="15.75">
      <c r="A329" s="68">
        <v>42494</v>
      </c>
      <c r="B329" s="56" t="s">
        <v>555</v>
      </c>
      <c r="C329" s="61">
        <f t="shared" si="5"/>
        <v>6936.416184971098</v>
      </c>
      <c r="D329" s="62" t="s">
        <v>437</v>
      </c>
      <c r="E329" s="65">
        <v>43.25</v>
      </c>
      <c r="F329" s="65">
        <v>43.85</v>
      </c>
      <c r="G329" s="65">
        <v>44.45</v>
      </c>
      <c r="H329" s="65">
        <v>45.05</v>
      </c>
      <c r="I329" s="65">
        <f>+(F329-E329)*C329</f>
        <v>4161.8497109826685</v>
      </c>
      <c r="J329" s="65">
        <f>+(G329-F329)*C329</f>
        <v>4161.8497109826685</v>
      </c>
      <c r="K329" s="65">
        <f>+(H329-G329)*C329</f>
        <v>4161.849710982619</v>
      </c>
      <c r="L329" s="66">
        <f>SUM(I329:K329)</f>
        <v>12485.549132947956</v>
      </c>
    </row>
    <row r="330" spans="1:12" s="97" customFormat="1" ht="15.75">
      <c r="A330" s="68">
        <v>42493</v>
      </c>
      <c r="B330" s="56" t="s">
        <v>516</v>
      </c>
      <c r="C330" s="61">
        <f t="shared" si="5"/>
        <v>7177.033492822967</v>
      </c>
      <c r="D330" s="62" t="s">
        <v>437</v>
      </c>
      <c r="E330" s="65">
        <v>41.8</v>
      </c>
      <c r="F330" s="65">
        <v>42.4</v>
      </c>
      <c r="G330" s="65">
        <v>0</v>
      </c>
      <c r="H330" s="65">
        <v>0</v>
      </c>
      <c r="I330" s="65">
        <f>(F330-E330)*C330</f>
        <v>4306.22009569379</v>
      </c>
      <c r="J330" s="65">
        <v>0</v>
      </c>
      <c r="K330" s="65">
        <f>(H330-G330)*C330</f>
        <v>0</v>
      </c>
      <c r="L330" s="65">
        <f>(I330+J330+K330)</f>
        <v>4306.22009569379</v>
      </c>
    </row>
    <row r="331" spans="1:12" s="97" customFormat="1" ht="15.75">
      <c r="A331" s="68">
        <v>42493</v>
      </c>
      <c r="B331" s="56" t="s">
        <v>548</v>
      </c>
      <c r="C331" s="61">
        <f t="shared" si="5"/>
        <v>3692.3076923076924</v>
      </c>
      <c r="D331" s="62" t="s">
        <v>437</v>
      </c>
      <c r="E331" s="65">
        <v>81.25</v>
      </c>
      <c r="F331" s="65">
        <v>82.15</v>
      </c>
      <c r="G331" s="65">
        <v>0</v>
      </c>
      <c r="H331" s="65">
        <v>0</v>
      </c>
      <c r="I331" s="65">
        <f>(F331-E331)*C331</f>
        <v>3323.0769230769442</v>
      </c>
      <c r="J331" s="65">
        <v>0</v>
      </c>
      <c r="K331" s="65">
        <f>(H331-G331)*C331</f>
        <v>0</v>
      </c>
      <c r="L331" s="65">
        <f>(I331+J331+K331)</f>
        <v>3323.0769230769442</v>
      </c>
    </row>
    <row r="332" spans="1:12" s="97" customFormat="1" ht="15.75">
      <c r="A332" s="68">
        <v>42493</v>
      </c>
      <c r="B332" s="56" t="s">
        <v>556</v>
      </c>
      <c r="C332" s="61">
        <f t="shared" si="5"/>
        <v>2419.3548387096776</v>
      </c>
      <c r="D332" s="62" t="s">
        <v>437</v>
      </c>
      <c r="E332" s="65">
        <v>124</v>
      </c>
      <c r="F332" s="65">
        <v>120.4</v>
      </c>
      <c r="G332" s="65">
        <v>0</v>
      </c>
      <c r="H332" s="65">
        <v>0</v>
      </c>
      <c r="I332" s="67">
        <f>(F332-E332)*C332</f>
        <v>-8709.677419354826</v>
      </c>
      <c r="J332" s="65">
        <v>0</v>
      </c>
      <c r="K332" s="65">
        <f>(H332-G332)*C332</f>
        <v>0</v>
      </c>
      <c r="L332" s="67">
        <f>(I332+J332+K332)</f>
        <v>-8709.677419354826</v>
      </c>
    </row>
    <row r="333" spans="1:12" s="97" customFormat="1" ht="15.75">
      <c r="A333" s="68">
        <v>42489</v>
      </c>
      <c r="B333" s="56" t="s">
        <v>557</v>
      </c>
      <c r="C333" s="61">
        <f t="shared" si="5"/>
        <v>2343.75</v>
      </c>
      <c r="D333" s="62" t="s">
        <v>437</v>
      </c>
      <c r="E333" s="65">
        <v>128</v>
      </c>
      <c r="F333" s="65">
        <v>129.8</v>
      </c>
      <c r="G333" s="65">
        <v>131.6</v>
      </c>
      <c r="H333" s="65">
        <v>0</v>
      </c>
      <c r="I333" s="65">
        <f>+(F333-E333)*C333</f>
        <v>4218.750000000026</v>
      </c>
      <c r="J333" s="65">
        <f>+(G333-F333)*C333</f>
        <v>4218.74999999996</v>
      </c>
      <c r="K333" s="65">
        <v>0</v>
      </c>
      <c r="L333" s="66">
        <f>SUM(I333:K333)</f>
        <v>8437.499999999985</v>
      </c>
    </row>
    <row r="334" spans="1:12" s="97" customFormat="1" ht="15.75">
      <c r="A334" s="68">
        <v>42489</v>
      </c>
      <c r="B334" s="56" t="s">
        <v>533</v>
      </c>
      <c r="C334" s="61">
        <f t="shared" si="5"/>
        <v>6993.006993006993</v>
      </c>
      <c r="D334" s="62" t="s">
        <v>437</v>
      </c>
      <c r="E334" s="65">
        <v>42.9</v>
      </c>
      <c r="F334" s="65">
        <v>43.5</v>
      </c>
      <c r="G334" s="65">
        <v>44.1</v>
      </c>
      <c r="H334" s="65">
        <v>0</v>
      </c>
      <c r="I334" s="65">
        <f>+(F334-E334)*C334</f>
        <v>4195.804195804206</v>
      </c>
      <c r="J334" s="65">
        <f>+(G334-F334)*C334</f>
        <v>4195.804195804206</v>
      </c>
      <c r="K334" s="65">
        <v>0</v>
      </c>
      <c r="L334" s="66">
        <f>SUM(I334:K334)</f>
        <v>8391.608391608412</v>
      </c>
    </row>
    <row r="335" spans="1:12" s="97" customFormat="1" ht="15.75">
      <c r="A335" s="68">
        <v>42489</v>
      </c>
      <c r="B335" s="56" t="s">
        <v>558</v>
      </c>
      <c r="C335" s="61">
        <f t="shared" si="5"/>
        <v>4838.709677419355</v>
      </c>
      <c r="D335" s="62" t="s">
        <v>437</v>
      </c>
      <c r="E335" s="65">
        <v>62</v>
      </c>
      <c r="F335" s="65">
        <v>62.9</v>
      </c>
      <c r="G335" s="65">
        <v>0</v>
      </c>
      <c r="H335" s="65">
        <v>0</v>
      </c>
      <c r="I335" s="65">
        <f aca="true" t="shared" si="6" ref="I335:I343">(F335-E335)*C335</f>
        <v>4354.838709677413</v>
      </c>
      <c r="J335" s="65">
        <v>0</v>
      </c>
      <c r="K335" s="65">
        <f aca="true" t="shared" si="7" ref="K335:K343">(H335-G335)*C335</f>
        <v>0</v>
      </c>
      <c r="L335" s="65">
        <f aca="true" t="shared" si="8" ref="L335:L343">(I335+J335+K335)</f>
        <v>4354.838709677413</v>
      </c>
    </row>
    <row r="336" spans="1:12" s="97" customFormat="1" ht="15.75">
      <c r="A336" s="68">
        <v>42489</v>
      </c>
      <c r="B336" s="56" t="s">
        <v>559</v>
      </c>
      <c r="C336" s="61">
        <f t="shared" si="5"/>
        <v>900.9009009009009</v>
      </c>
      <c r="D336" s="62" t="s">
        <v>437</v>
      </c>
      <c r="E336" s="65">
        <v>333</v>
      </c>
      <c r="F336" s="65">
        <v>334</v>
      </c>
      <c r="G336" s="65">
        <v>0</v>
      </c>
      <c r="H336" s="65">
        <v>0</v>
      </c>
      <c r="I336" s="65">
        <f t="shared" si="6"/>
        <v>900.9009009009009</v>
      </c>
      <c r="J336" s="65">
        <v>0</v>
      </c>
      <c r="K336" s="65">
        <f t="shared" si="7"/>
        <v>0</v>
      </c>
      <c r="L336" s="65">
        <f t="shared" si="8"/>
        <v>900.9009009009009</v>
      </c>
    </row>
    <row r="337" spans="1:12" s="97" customFormat="1" ht="15.75">
      <c r="A337" s="68">
        <v>42488</v>
      </c>
      <c r="B337" s="56" t="s">
        <v>560</v>
      </c>
      <c r="C337" s="61">
        <f t="shared" si="5"/>
        <v>6944.444444444444</v>
      </c>
      <c r="D337" s="62" t="s">
        <v>437</v>
      </c>
      <c r="E337" s="65">
        <v>43.2</v>
      </c>
      <c r="F337" s="65">
        <v>43.8</v>
      </c>
      <c r="G337" s="65">
        <v>0</v>
      </c>
      <c r="H337" s="65">
        <v>0</v>
      </c>
      <c r="I337" s="65">
        <f t="shared" si="6"/>
        <v>4166.666666666627</v>
      </c>
      <c r="J337" s="65">
        <v>0</v>
      </c>
      <c r="K337" s="65">
        <f t="shared" si="7"/>
        <v>0</v>
      </c>
      <c r="L337" s="65">
        <f t="shared" si="8"/>
        <v>4166.666666666627</v>
      </c>
    </row>
    <row r="338" spans="1:12" s="97" customFormat="1" ht="15.75">
      <c r="A338" s="68">
        <v>42488</v>
      </c>
      <c r="B338" s="56" t="s">
        <v>561</v>
      </c>
      <c r="C338" s="61">
        <f t="shared" si="5"/>
        <v>5882.35294117647</v>
      </c>
      <c r="D338" s="62" t="s">
        <v>437</v>
      </c>
      <c r="E338" s="65">
        <v>51</v>
      </c>
      <c r="F338" s="65">
        <v>51.25</v>
      </c>
      <c r="G338" s="65">
        <v>0</v>
      </c>
      <c r="H338" s="65">
        <v>0</v>
      </c>
      <c r="I338" s="65">
        <f t="shared" si="6"/>
        <v>1470.5882352941176</v>
      </c>
      <c r="J338" s="65">
        <v>0</v>
      </c>
      <c r="K338" s="65">
        <f t="shared" si="7"/>
        <v>0</v>
      </c>
      <c r="L338" s="65">
        <f t="shared" si="8"/>
        <v>1470.5882352941176</v>
      </c>
    </row>
    <row r="339" spans="1:12" s="97" customFormat="1" ht="15.75">
      <c r="A339" s="68">
        <v>42487</v>
      </c>
      <c r="B339" s="56" t="s">
        <v>562</v>
      </c>
      <c r="C339" s="61">
        <f t="shared" si="5"/>
        <v>2926.829268292683</v>
      </c>
      <c r="D339" s="62" t="s">
        <v>437</v>
      </c>
      <c r="E339" s="65">
        <v>102.5</v>
      </c>
      <c r="F339" s="65">
        <v>104</v>
      </c>
      <c r="G339" s="65">
        <v>0</v>
      </c>
      <c r="H339" s="65">
        <v>0</v>
      </c>
      <c r="I339" s="65">
        <f t="shared" si="6"/>
        <v>4390.243902439024</v>
      </c>
      <c r="J339" s="65">
        <v>0</v>
      </c>
      <c r="K339" s="65">
        <f t="shared" si="7"/>
        <v>0</v>
      </c>
      <c r="L339" s="65">
        <f t="shared" si="8"/>
        <v>4390.243902439024</v>
      </c>
    </row>
    <row r="340" spans="1:12" s="97" customFormat="1" ht="15.75">
      <c r="A340" s="68">
        <v>42486</v>
      </c>
      <c r="B340" s="56" t="s">
        <v>563</v>
      </c>
      <c r="C340" s="61">
        <f t="shared" si="5"/>
        <v>2448.9795918367345</v>
      </c>
      <c r="D340" s="62" t="s">
        <v>437</v>
      </c>
      <c r="E340" s="65">
        <v>122.5</v>
      </c>
      <c r="F340" s="65">
        <v>124.3</v>
      </c>
      <c r="G340" s="65">
        <v>0</v>
      </c>
      <c r="H340" s="65">
        <v>0</v>
      </c>
      <c r="I340" s="65">
        <f t="shared" si="6"/>
        <v>4408.163265306115</v>
      </c>
      <c r="J340" s="65">
        <v>0</v>
      </c>
      <c r="K340" s="65">
        <f t="shared" si="7"/>
        <v>0</v>
      </c>
      <c r="L340" s="65">
        <f t="shared" si="8"/>
        <v>4408.163265306115</v>
      </c>
    </row>
    <row r="341" spans="1:12" s="97" customFormat="1" ht="15.75">
      <c r="A341" s="68">
        <v>42486</v>
      </c>
      <c r="B341" s="56" t="s">
        <v>564</v>
      </c>
      <c r="C341" s="61">
        <f t="shared" si="5"/>
        <v>4687.5</v>
      </c>
      <c r="D341" s="62" t="s">
        <v>437</v>
      </c>
      <c r="E341" s="65">
        <v>64</v>
      </c>
      <c r="F341" s="65">
        <v>64.9</v>
      </c>
      <c r="G341" s="65">
        <v>0</v>
      </c>
      <c r="H341" s="65">
        <v>0</v>
      </c>
      <c r="I341" s="65">
        <f t="shared" si="6"/>
        <v>4218.750000000026</v>
      </c>
      <c r="J341" s="65">
        <v>0</v>
      </c>
      <c r="K341" s="65">
        <f t="shared" si="7"/>
        <v>0</v>
      </c>
      <c r="L341" s="65">
        <f t="shared" si="8"/>
        <v>4218.750000000026</v>
      </c>
    </row>
    <row r="342" spans="1:12" s="97" customFormat="1" ht="15.75">
      <c r="A342" s="68">
        <v>42486</v>
      </c>
      <c r="B342" s="56" t="s">
        <v>565</v>
      </c>
      <c r="C342" s="61">
        <f t="shared" si="5"/>
        <v>6122.448979591837</v>
      </c>
      <c r="D342" s="62" t="s">
        <v>437</v>
      </c>
      <c r="E342" s="65">
        <v>49</v>
      </c>
      <c r="F342" s="65">
        <v>49.6</v>
      </c>
      <c r="G342" s="65">
        <v>0</v>
      </c>
      <c r="H342" s="65">
        <v>0</v>
      </c>
      <c r="I342" s="65">
        <f t="shared" si="6"/>
        <v>3673.469387755111</v>
      </c>
      <c r="J342" s="65">
        <v>0</v>
      </c>
      <c r="K342" s="65">
        <f t="shared" si="7"/>
        <v>0</v>
      </c>
      <c r="L342" s="65">
        <f t="shared" si="8"/>
        <v>3673.469387755111</v>
      </c>
    </row>
    <row r="343" spans="1:12" s="97" customFormat="1" ht="15.75">
      <c r="A343" s="68">
        <v>42485</v>
      </c>
      <c r="B343" s="56" t="s">
        <v>566</v>
      </c>
      <c r="C343" s="61">
        <f t="shared" si="5"/>
        <v>1923.076923076923</v>
      </c>
      <c r="D343" s="62" t="s">
        <v>437</v>
      </c>
      <c r="E343" s="65">
        <v>156</v>
      </c>
      <c r="F343" s="65">
        <v>158.2</v>
      </c>
      <c r="G343" s="65">
        <v>0</v>
      </c>
      <c r="H343" s="65">
        <v>0</v>
      </c>
      <c r="I343" s="65">
        <f t="shared" si="6"/>
        <v>4230.769230769209</v>
      </c>
      <c r="J343" s="65">
        <v>0</v>
      </c>
      <c r="K343" s="65">
        <f t="shared" si="7"/>
        <v>0</v>
      </c>
      <c r="L343" s="65">
        <f t="shared" si="8"/>
        <v>4230.769230769209</v>
      </c>
    </row>
    <row r="344" spans="1:12" s="97" customFormat="1" ht="15.75">
      <c r="A344" s="68">
        <v>42482</v>
      </c>
      <c r="B344" s="56" t="s">
        <v>567</v>
      </c>
      <c r="C344" s="61">
        <f t="shared" si="5"/>
        <v>4195.804195804196</v>
      </c>
      <c r="D344" s="62" t="s">
        <v>437</v>
      </c>
      <c r="E344" s="65">
        <v>71.5</v>
      </c>
      <c r="F344" s="65">
        <v>72.5</v>
      </c>
      <c r="G344" s="65">
        <v>73.5</v>
      </c>
      <c r="H344" s="65">
        <v>0</v>
      </c>
      <c r="I344" s="65">
        <f>+(F344-E344)*C344</f>
        <v>4195.804195804196</v>
      </c>
      <c r="J344" s="65">
        <f>+(G344-F344)*C344</f>
        <v>4195.804195804196</v>
      </c>
      <c r="K344" s="65">
        <v>0</v>
      </c>
      <c r="L344" s="66">
        <f>SUM(I344:K344)</f>
        <v>8391.608391608392</v>
      </c>
    </row>
    <row r="345" spans="1:12" s="97" customFormat="1" ht="15.75">
      <c r="A345" s="68">
        <v>42481</v>
      </c>
      <c r="B345" s="56" t="s">
        <v>568</v>
      </c>
      <c r="C345" s="61">
        <f t="shared" si="5"/>
        <v>1863.3540372670807</v>
      </c>
      <c r="D345" s="62" t="s">
        <v>437</v>
      </c>
      <c r="E345" s="65">
        <v>161</v>
      </c>
      <c r="F345" s="65">
        <v>161</v>
      </c>
      <c r="G345" s="65">
        <v>0</v>
      </c>
      <c r="H345" s="65">
        <v>0</v>
      </c>
      <c r="I345" s="65">
        <f>(F345-E345)*C345</f>
        <v>0</v>
      </c>
      <c r="J345" s="65">
        <v>0</v>
      </c>
      <c r="K345" s="65">
        <f>(H345-G345)*C345</f>
        <v>0</v>
      </c>
      <c r="L345" s="65">
        <f>(I345+J345+K345)</f>
        <v>0</v>
      </c>
    </row>
    <row r="346" spans="1:12" s="97" customFormat="1" ht="15.75">
      <c r="A346" s="68">
        <v>42480</v>
      </c>
      <c r="B346" s="56" t="s">
        <v>569</v>
      </c>
      <c r="C346" s="61">
        <f t="shared" si="5"/>
        <v>1600</v>
      </c>
      <c r="D346" s="62" t="s">
        <v>437</v>
      </c>
      <c r="E346" s="65">
        <v>187.5</v>
      </c>
      <c r="F346" s="65">
        <v>190.1</v>
      </c>
      <c r="G346" s="65">
        <v>192.7</v>
      </c>
      <c r="H346" s="65">
        <v>195.3</v>
      </c>
      <c r="I346" s="65">
        <f>+(F346-E346)*C346</f>
        <v>4159.999999999991</v>
      </c>
      <c r="J346" s="65">
        <f>+(G346-F346)*C346</f>
        <v>4159.999999999991</v>
      </c>
      <c r="K346" s="65">
        <f>+(H346-G346)*C346</f>
        <v>4160.000000000036</v>
      </c>
      <c r="L346" s="66">
        <f>SUM(I346:K346)</f>
        <v>12480.000000000018</v>
      </c>
    </row>
    <row r="347" spans="1:12" s="97" customFormat="1" ht="15.75">
      <c r="A347" s="68">
        <v>42473</v>
      </c>
      <c r="B347" s="56" t="s">
        <v>475</v>
      </c>
      <c r="C347" s="61">
        <f aca="true" t="shared" si="9" ref="C347:C383">(300000/E347)</f>
        <v>2564.102564102564</v>
      </c>
      <c r="D347" s="62" t="s">
        <v>437</v>
      </c>
      <c r="E347" s="65">
        <v>117</v>
      </c>
      <c r="F347" s="65">
        <v>118.45</v>
      </c>
      <c r="G347" s="65">
        <v>0</v>
      </c>
      <c r="H347" s="65">
        <v>0</v>
      </c>
      <c r="I347" s="65">
        <f aca="true" t="shared" si="10" ref="I347:I352">(F347-E347)*C347</f>
        <v>3717.948717948725</v>
      </c>
      <c r="J347" s="65">
        <v>0</v>
      </c>
      <c r="K347" s="65">
        <f aca="true" t="shared" si="11" ref="K347:K352">(H347-G347)*C347</f>
        <v>0</v>
      </c>
      <c r="L347" s="65">
        <f aca="true" t="shared" si="12" ref="L347:L352">(I347+J347+K347)</f>
        <v>3717.948717948725</v>
      </c>
    </row>
    <row r="348" spans="1:12" s="97" customFormat="1" ht="15.75">
      <c r="A348" s="68">
        <v>42472</v>
      </c>
      <c r="B348" s="56" t="s">
        <v>570</v>
      </c>
      <c r="C348" s="61">
        <f t="shared" si="9"/>
        <v>3125</v>
      </c>
      <c r="D348" s="62" t="s">
        <v>437</v>
      </c>
      <c r="E348" s="65">
        <v>96</v>
      </c>
      <c r="F348" s="65">
        <v>97.3</v>
      </c>
      <c r="G348" s="65">
        <v>0</v>
      </c>
      <c r="H348" s="65">
        <v>0</v>
      </c>
      <c r="I348" s="65">
        <f t="shared" si="10"/>
        <v>4062.499999999991</v>
      </c>
      <c r="J348" s="65">
        <v>0</v>
      </c>
      <c r="K348" s="65">
        <f t="shared" si="11"/>
        <v>0</v>
      </c>
      <c r="L348" s="65">
        <f t="shared" si="12"/>
        <v>4062.499999999991</v>
      </c>
    </row>
    <row r="349" spans="1:12" s="97" customFormat="1" ht="15.75">
      <c r="A349" s="68">
        <v>42472</v>
      </c>
      <c r="B349" s="56" t="s">
        <v>475</v>
      </c>
      <c r="C349" s="61">
        <f t="shared" si="9"/>
        <v>3000</v>
      </c>
      <c r="D349" s="62" t="s">
        <v>437</v>
      </c>
      <c r="E349" s="65">
        <v>100</v>
      </c>
      <c r="F349" s="65">
        <v>97.9</v>
      </c>
      <c r="G349" s="65">
        <v>0</v>
      </c>
      <c r="H349" s="65">
        <v>0</v>
      </c>
      <c r="I349" s="67">
        <f t="shared" si="10"/>
        <v>-6299.999999999983</v>
      </c>
      <c r="J349" s="65">
        <v>0</v>
      </c>
      <c r="K349" s="65">
        <f t="shared" si="11"/>
        <v>0</v>
      </c>
      <c r="L349" s="67">
        <f t="shared" si="12"/>
        <v>-6299.999999999983</v>
      </c>
    </row>
    <row r="350" spans="1:12" s="97" customFormat="1" ht="15.75">
      <c r="A350" s="68">
        <v>42471</v>
      </c>
      <c r="B350" s="56" t="s">
        <v>571</v>
      </c>
      <c r="C350" s="61">
        <f t="shared" si="9"/>
        <v>2777.777777777778</v>
      </c>
      <c r="D350" s="62" t="s">
        <v>437</v>
      </c>
      <c r="E350" s="65">
        <v>108</v>
      </c>
      <c r="F350" s="65">
        <v>109.5</v>
      </c>
      <c r="G350" s="65">
        <v>0</v>
      </c>
      <c r="H350" s="65">
        <v>0</v>
      </c>
      <c r="I350" s="65">
        <f t="shared" si="10"/>
        <v>4166.666666666667</v>
      </c>
      <c r="J350" s="65">
        <v>0</v>
      </c>
      <c r="K350" s="65">
        <f t="shared" si="11"/>
        <v>0</v>
      </c>
      <c r="L350" s="65">
        <f t="shared" si="12"/>
        <v>4166.666666666667</v>
      </c>
    </row>
    <row r="351" spans="1:12" s="97" customFormat="1" ht="15.75">
      <c r="A351" s="68">
        <v>42467</v>
      </c>
      <c r="B351" s="56" t="s">
        <v>572</v>
      </c>
      <c r="C351" s="61">
        <f t="shared" si="9"/>
        <v>3703.703703703704</v>
      </c>
      <c r="D351" s="62" t="s">
        <v>437</v>
      </c>
      <c r="E351" s="65">
        <v>81</v>
      </c>
      <c r="F351" s="65">
        <v>82.2</v>
      </c>
      <c r="G351" s="65">
        <v>0</v>
      </c>
      <c r="H351" s="65">
        <v>0</v>
      </c>
      <c r="I351" s="65">
        <f t="shared" si="10"/>
        <v>4444.444444444455</v>
      </c>
      <c r="J351" s="65">
        <v>0</v>
      </c>
      <c r="K351" s="65">
        <f t="shared" si="11"/>
        <v>0</v>
      </c>
      <c r="L351" s="65">
        <f t="shared" si="12"/>
        <v>4444.444444444455</v>
      </c>
    </row>
    <row r="352" spans="1:12" s="97" customFormat="1" ht="15.75">
      <c r="A352" s="68">
        <v>42467</v>
      </c>
      <c r="B352" s="56" t="s">
        <v>573</v>
      </c>
      <c r="C352" s="61">
        <f t="shared" si="9"/>
        <v>2097.902097902098</v>
      </c>
      <c r="D352" s="62" t="s">
        <v>437</v>
      </c>
      <c r="E352" s="65">
        <v>143</v>
      </c>
      <c r="F352" s="65">
        <v>143.3</v>
      </c>
      <c r="G352" s="65">
        <v>0</v>
      </c>
      <c r="H352" s="65">
        <v>0</v>
      </c>
      <c r="I352" s="65">
        <f t="shared" si="10"/>
        <v>629.3706293706532</v>
      </c>
      <c r="J352" s="65">
        <v>0</v>
      </c>
      <c r="K352" s="65">
        <f t="shared" si="11"/>
        <v>0</v>
      </c>
      <c r="L352" s="65">
        <f t="shared" si="12"/>
        <v>629.3706293706532</v>
      </c>
    </row>
    <row r="353" spans="1:12" s="97" customFormat="1" ht="15.75">
      <c r="A353" s="68">
        <v>42466</v>
      </c>
      <c r="B353" s="56" t="s">
        <v>478</v>
      </c>
      <c r="C353" s="61">
        <f t="shared" si="9"/>
        <v>3448.2758620689656</v>
      </c>
      <c r="D353" s="62" t="s">
        <v>437</v>
      </c>
      <c r="E353" s="65">
        <v>87</v>
      </c>
      <c r="F353" s="65">
        <v>88.2</v>
      </c>
      <c r="G353" s="65">
        <v>89.4</v>
      </c>
      <c r="H353" s="65">
        <v>0</v>
      </c>
      <c r="I353" s="65">
        <f>+(F353-E353)*C353</f>
        <v>4137.931034482768</v>
      </c>
      <c r="J353" s="65">
        <f>+(G353-F353)*C353</f>
        <v>4137.931034482768</v>
      </c>
      <c r="K353" s="65">
        <v>0</v>
      </c>
      <c r="L353" s="66">
        <f>SUM(I353:K353)</f>
        <v>8275.862068965536</v>
      </c>
    </row>
    <row r="354" spans="1:12" s="97" customFormat="1" ht="15.75">
      <c r="A354" s="68">
        <v>42466</v>
      </c>
      <c r="B354" s="56" t="s">
        <v>527</v>
      </c>
      <c r="C354" s="61">
        <f t="shared" si="9"/>
        <v>2777.777777777778</v>
      </c>
      <c r="D354" s="62" t="s">
        <v>437</v>
      </c>
      <c r="E354" s="65">
        <v>108</v>
      </c>
      <c r="F354" s="65">
        <v>109.5</v>
      </c>
      <c r="G354" s="65">
        <v>111</v>
      </c>
      <c r="H354" s="65">
        <v>0</v>
      </c>
      <c r="I354" s="65">
        <f>+(F354-E354)*C354</f>
        <v>4166.666666666667</v>
      </c>
      <c r="J354" s="65">
        <f>+(G354-F354)*C354</f>
        <v>4166.666666666667</v>
      </c>
      <c r="K354" s="65">
        <v>0</v>
      </c>
      <c r="L354" s="66">
        <f>SUM(I354:K354)</f>
        <v>8333.333333333334</v>
      </c>
    </row>
    <row r="355" spans="1:12" s="97" customFormat="1" ht="15.75">
      <c r="A355" s="68">
        <v>42466</v>
      </c>
      <c r="B355" s="56" t="s">
        <v>574</v>
      </c>
      <c r="C355" s="61">
        <f t="shared" si="9"/>
        <v>3529.4117647058824</v>
      </c>
      <c r="D355" s="62" t="s">
        <v>437</v>
      </c>
      <c r="E355" s="65">
        <v>85</v>
      </c>
      <c r="F355" s="65">
        <v>86.2</v>
      </c>
      <c r="G355" s="65">
        <v>0</v>
      </c>
      <c r="H355" s="65">
        <v>0</v>
      </c>
      <c r="I355" s="65">
        <f>(F355-E355)*C355</f>
        <v>4235.294117647069</v>
      </c>
      <c r="J355" s="65">
        <v>0</v>
      </c>
      <c r="K355" s="65">
        <f>(H355-G355)*C355</f>
        <v>0</v>
      </c>
      <c r="L355" s="65">
        <f>(I355+J355+K355)</f>
        <v>4235.294117647069</v>
      </c>
    </row>
    <row r="356" spans="1:12" s="97" customFormat="1" ht="15.75">
      <c r="A356" s="68">
        <v>42465</v>
      </c>
      <c r="B356" s="56" t="s">
        <v>550</v>
      </c>
      <c r="C356" s="61">
        <f t="shared" si="9"/>
        <v>2247.191011235955</v>
      </c>
      <c r="D356" s="62" t="s">
        <v>437</v>
      </c>
      <c r="E356" s="65">
        <v>133.5</v>
      </c>
      <c r="F356" s="65">
        <v>135.5</v>
      </c>
      <c r="G356" s="65">
        <v>0</v>
      </c>
      <c r="H356" s="65">
        <v>0</v>
      </c>
      <c r="I356" s="65">
        <f>(F356-E356)*C356</f>
        <v>4494.38202247191</v>
      </c>
      <c r="J356" s="65">
        <v>0</v>
      </c>
      <c r="K356" s="65">
        <f>(H356-G356)*C356</f>
        <v>0</v>
      </c>
      <c r="L356" s="65">
        <f>(I356+J356+K356)</f>
        <v>4494.38202247191</v>
      </c>
    </row>
    <row r="357" spans="1:12" s="97" customFormat="1" ht="15.75">
      <c r="A357" s="68">
        <v>42465</v>
      </c>
      <c r="B357" s="56" t="s">
        <v>574</v>
      </c>
      <c r="C357" s="61">
        <f t="shared" si="9"/>
        <v>3759.3984962406016</v>
      </c>
      <c r="D357" s="62" t="s">
        <v>437</v>
      </c>
      <c r="E357" s="65">
        <v>79.8</v>
      </c>
      <c r="F357" s="65">
        <v>80.8</v>
      </c>
      <c r="G357" s="65">
        <v>0</v>
      </c>
      <c r="H357" s="65">
        <v>0</v>
      </c>
      <c r="I357" s="65">
        <f>(F357-E357)*C357</f>
        <v>3759.3984962406016</v>
      </c>
      <c r="J357" s="65">
        <v>0</v>
      </c>
      <c r="K357" s="65">
        <f>(H357-G357)*C357</f>
        <v>0</v>
      </c>
      <c r="L357" s="65">
        <f>(I357+J357+K357)</f>
        <v>3759.3984962406016</v>
      </c>
    </row>
    <row r="358" spans="1:12" s="97" customFormat="1" ht="15.75">
      <c r="A358" s="68">
        <v>42464</v>
      </c>
      <c r="B358" s="56" t="s">
        <v>471</v>
      </c>
      <c r="C358" s="61">
        <f t="shared" si="9"/>
        <v>1276.595744680851</v>
      </c>
      <c r="D358" s="62" t="s">
        <v>437</v>
      </c>
      <c r="E358" s="65">
        <v>235</v>
      </c>
      <c r="F358" s="65">
        <v>228</v>
      </c>
      <c r="G358" s="65">
        <v>0</v>
      </c>
      <c r="H358" s="65">
        <v>0</v>
      </c>
      <c r="I358" s="67">
        <f>(F358-E358)*C358</f>
        <v>-8936.170212765957</v>
      </c>
      <c r="J358" s="65">
        <v>0</v>
      </c>
      <c r="K358" s="65">
        <f>(H358-G358)*C358</f>
        <v>0</v>
      </c>
      <c r="L358" s="67">
        <f>(I358+J358+K358)</f>
        <v>-8936.170212765957</v>
      </c>
    </row>
    <row r="359" spans="1:12" s="97" customFormat="1" ht="15.75">
      <c r="A359" s="68">
        <v>42461</v>
      </c>
      <c r="B359" s="56" t="s">
        <v>478</v>
      </c>
      <c r="C359" s="61">
        <f t="shared" si="9"/>
        <v>3846.153846153846</v>
      </c>
      <c r="D359" s="62" t="s">
        <v>437</v>
      </c>
      <c r="E359" s="65">
        <v>78</v>
      </c>
      <c r="F359" s="65">
        <v>79</v>
      </c>
      <c r="G359" s="65">
        <v>80</v>
      </c>
      <c r="H359" s="65">
        <v>81</v>
      </c>
      <c r="I359" s="65">
        <f>+(F359-E359)*C359</f>
        <v>3846.153846153846</v>
      </c>
      <c r="J359" s="65">
        <f>+(G359-F359)*C359</f>
        <v>3846.153846153846</v>
      </c>
      <c r="K359" s="65">
        <f>+(H359-G359)*C359</f>
        <v>3846.153846153846</v>
      </c>
      <c r="L359" s="66">
        <f>SUM(I359:K359)</f>
        <v>11538.461538461539</v>
      </c>
    </row>
    <row r="360" spans="1:12" s="97" customFormat="1" ht="15.75">
      <c r="A360" s="68">
        <v>42459</v>
      </c>
      <c r="B360" s="56" t="s">
        <v>531</v>
      </c>
      <c r="C360" s="61">
        <f t="shared" si="9"/>
        <v>3225.8064516129034</v>
      </c>
      <c r="D360" s="62" t="s">
        <v>437</v>
      </c>
      <c r="E360" s="65">
        <v>93</v>
      </c>
      <c r="F360" s="65">
        <v>94.3</v>
      </c>
      <c r="G360" s="65">
        <v>95.6</v>
      </c>
      <c r="H360" s="65">
        <v>96.9</v>
      </c>
      <c r="I360" s="65">
        <f>+(F360-E360)*C360</f>
        <v>4193.5483870967655</v>
      </c>
      <c r="J360" s="65">
        <f>+(G360-F360)*C360</f>
        <v>4193.5483870967655</v>
      </c>
      <c r="K360" s="65">
        <f>+(H360-G360)*C360</f>
        <v>4193.548387096811</v>
      </c>
      <c r="L360" s="66">
        <f>SUM(I360:K360)</f>
        <v>12580.645161290342</v>
      </c>
    </row>
    <row r="361" spans="1:12" s="97" customFormat="1" ht="15.75">
      <c r="A361" s="68">
        <v>42459</v>
      </c>
      <c r="B361" s="56" t="s">
        <v>471</v>
      </c>
      <c r="C361" s="61">
        <f t="shared" si="9"/>
        <v>1470.5882352941176</v>
      </c>
      <c r="D361" s="62" t="s">
        <v>437</v>
      </c>
      <c r="E361" s="65">
        <v>204</v>
      </c>
      <c r="F361" s="65">
        <v>205.5</v>
      </c>
      <c r="G361" s="65">
        <v>0</v>
      </c>
      <c r="H361" s="65">
        <v>0</v>
      </c>
      <c r="I361" s="65">
        <f>(F361-E361)*C361</f>
        <v>2205.8823529411766</v>
      </c>
      <c r="J361" s="65">
        <v>0</v>
      </c>
      <c r="K361" s="65">
        <f>(H361-G361)*C361</f>
        <v>0</v>
      </c>
      <c r="L361" s="65">
        <f>(I361+J361+K361)</f>
        <v>2205.8823529411766</v>
      </c>
    </row>
    <row r="362" spans="1:12" s="97" customFormat="1" ht="15.75">
      <c r="A362" s="68">
        <v>42459</v>
      </c>
      <c r="B362" s="56" t="s">
        <v>511</v>
      </c>
      <c r="C362" s="61">
        <f t="shared" si="9"/>
        <v>5769.2307692307695</v>
      </c>
      <c r="D362" s="62" t="s">
        <v>437</v>
      </c>
      <c r="E362" s="65">
        <v>52</v>
      </c>
      <c r="F362" s="65">
        <v>52</v>
      </c>
      <c r="G362" s="65">
        <v>0</v>
      </c>
      <c r="H362" s="65">
        <v>0</v>
      </c>
      <c r="I362" s="65">
        <f>(F362-E362)*C362</f>
        <v>0</v>
      </c>
      <c r="J362" s="65">
        <v>0</v>
      </c>
      <c r="K362" s="65">
        <f>(H362-G362)*C362</f>
        <v>0</v>
      </c>
      <c r="L362" s="65">
        <f>(I362+J362+K362)</f>
        <v>0</v>
      </c>
    </row>
    <row r="363" spans="1:12" s="97" customFormat="1" ht="15.75">
      <c r="A363" s="68">
        <v>42458</v>
      </c>
      <c r="B363" s="56" t="s">
        <v>558</v>
      </c>
      <c r="C363" s="61">
        <f t="shared" si="9"/>
        <v>5231.037489102005</v>
      </c>
      <c r="D363" s="62" t="s">
        <v>437</v>
      </c>
      <c r="E363" s="65">
        <v>57.35</v>
      </c>
      <c r="F363" s="65">
        <v>58.1</v>
      </c>
      <c r="G363" s="65">
        <v>58.85</v>
      </c>
      <c r="H363" s="65">
        <v>59.6</v>
      </c>
      <c r="I363" s="65">
        <f>+(F363-E363)*C363</f>
        <v>3923.2781168265037</v>
      </c>
      <c r="J363" s="65">
        <f>+(G363-F363)*C363</f>
        <v>3923.2781168265037</v>
      </c>
      <c r="K363" s="65">
        <f>+(H363-G363)*C363</f>
        <v>3923.2781168265037</v>
      </c>
      <c r="L363" s="66">
        <f>SUM(I363:K363)</f>
        <v>11769.834350479512</v>
      </c>
    </row>
    <row r="364" spans="1:12" s="97" customFormat="1" ht="15.75">
      <c r="A364" s="68">
        <v>42457</v>
      </c>
      <c r="B364" s="56" t="s">
        <v>575</v>
      </c>
      <c r="C364" s="61">
        <f t="shared" si="9"/>
        <v>2816.9014084507044</v>
      </c>
      <c r="D364" s="62" t="s">
        <v>437</v>
      </c>
      <c r="E364" s="65">
        <v>106.5</v>
      </c>
      <c r="F364" s="65">
        <v>106.5</v>
      </c>
      <c r="G364" s="65">
        <v>0</v>
      </c>
      <c r="H364" s="65">
        <v>0</v>
      </c>
      <c r="I364" s="65">
        <f>(F364-E364)*C364</f>
        <v>0</v>
      </c>
      <c r="J364" s="65">
        <v>0</v>
      </c>
      <c r="K364" s="65">
        <f>(H364-G364)*C364</f>
        <v>0</v>
      </c>
      <c r="L364" s="65">
        <f>(I364+J364+K364)</f>
        <v>0</v>
      </c>
    </row>
    <row r="365" spans="1:12" s="97" customFormat="1" ht="15.75">
      <c r="A365" s="70">
        <v>42452</v>
      </c>
      <c r="B365" s="59" t="s">
        <v>470</v>
      </c>
      <c r="C365" s="71">
        <f t="shared" si="9"/>
        <v>1136.3636363636363</v>
      </c>
      <c r="D365" s="72" t="s">
        <v>437</v>
      </c>
      <c r="E365" s="63">
        <v>264</v>
      </c>
      <c r="F365" s="63">
        <v>268</v>
      </c>
      <c r="G365" s="63">
        <v>272</v>
      </c>
      <c r="H365" s="63">
        <v>276</v>
      </c>
      <c r="I365" s="63">
        <f>+(F365-E365)*C365</f>
        <v>4545.454545454545</v>
      </c>
      <c r="J365" s="63">
        <f>+(G365-F365)*C365</f>
        <v>4545.454545454545</v>
      </c>
      <c r="K365" s="63">
        <v>0</v>
      </c>
      <c r="L365" s="64">
        <f>SUM(I365:K365)</f>
        <v>9090.90909090909</v>
      </c>
    </row>
    <row r="366" spans="1:12" s="97" customFormat="1" ht="15.75">
      <c r="A366" s="70">
        <v>42452</v>
      </c>
      <c r="B366" s="59" t="s">
        <v>471</v>
      </c>
      <c r="C366" s="71">
        <f t="shared" si="9"/>
        <v>1704.5454545454545</v>
      </c>
      <c r="D366" s="72" t="s">
        <v>437</v>
      </c>
      <c r="E366" s="63">
        <v>176</v>
      </c>
      <c r="F366" s="63">
        <v>178.6</v>
      </c>
      <c r="G366" s="63">
        <v>181.2</v>
      </c>
      <c r="H366" s="63">
        <v>183.8</v>
      </c>
      <c r="I366" s="63">
        <f>+(F366-E366)*C366</f>
        <v>4431.818181818172</v>
      </c>
      <c r="J366" s="63">
        <f>+(G366-F366)*C366</f>
        <v>4431.818181818172</v>
      </c>
      <c r="K366" s="63">
        <v>0</v>
      </c>
      <c r="L366" s="64">
        <f>SUM(I366:K366)</f>
        <v>8863.636363636344</v>
      </c>
    </row>
    <row r="367" spans="1:12" s="97" customFormat="1" ht="15.75">
      <c r="A367" s="70">
        <v>42452</v>
      </c>
      <c r="B367" s="59" t="s">
        <v>472</v>
      </c>
      <c r="C367" s="71">
        <f t="shared" si="9"/>
        <v>2803.7383177570096</v>
      </c>
      <c r="D367" s="72" t="s">
        <v>437</v>
      </c>
      <c r="E367" s="63">
        <v>107</v>
      </c>
      <c r="F367" s="63">
        <v>108.5</v>
      </c>
      <c r="G367" s="63">
        <v>110</v>
      </c>
      <c r="H367" s="63">
        <v>0</v>
      </c>
      <c r="I367" s="63">
        <f>+(F367-E367)*C367</f>
        <v>4205.607476635514</v>
      </c>
      <c r="J367" s="63">
        <f>+(G367-F367)*C367</f>
        <v>4205.607476635514</v>
      </c>
      <c r="K367" s="63">
        <v>0</v>
      </c>
      <c r="L367" s="64">
        <f>SUM(I367:K367)</f>
        <v>8411.214953271028</v>
      </c>
    </row>
    <row r="368" spans="1:12" s="97" customFormat="1" ht="15.75">
      <c r="A368" s="70">
        <v>42451</v>
      </c>
      <c r="B368" s="59" t="s">
        <v>473</v>
      </c>
      <c r="C368" s="71">
        <f t="shared" si="9"/>
        <v>3750</v>
      </c>
      <c r="D368" s="72" t="s">
        <v>437</v>
      </c>
      <c r="E368" s="63">
        <v>80</v>
      </c>
      <c r="F368" s="63">
        <v>81.2</v>
      </c>
      <c r="G368" s="63">
        <v>82.4</v>
      </c>
      <c r="H368" s="63">
        <v>0</v>
      </c>
      <c r="I368" s="63">
        <f>+(F368-E368)*C368</f>
        <v>4500.000000000011</v>
      </c>
      <c r="J368" s="63">
        <f>+(G368-F368)*C368</f>
        <v>4500.000000000011</v>
      </c>
      <c r="K368" s="63">
        <v>0</v>
      </c>
      <c r="L368" s="64">
        <f>SUM(I368:K368)</f>
        <v>9000.000000000022</v>
      </c>
    </row>
    <row r="369" spans="1:12" s="97" customFormat="1" ht="15.75">
      <c r="A369" s="70">
        <v>42450</v>
      </c>
      <c r="B369" s="59" t="s">
        <v>474</v>
      </c>
      <c r="C369" s="71">
        <f t="shared" si="9"/>
        <v>3584.2293906810037</v>
      </c>
      <c r="D369" s="72" t="s">
        <v>437</v>
      </c>
      <c r="E369" s="63">
        <v>83.7</v>
      </c>
      <c r="F369" s="63">
        <v>84.9</v>
      </c>
      <c r="G369" s="63">
        <v>0</v>
      </c>
      <c r="H369" s="63">
        <v>0</v>
      </c>
      <c r="I369" s="63">
        <f>(F369-E369)*C369</f>
        <v>4301.075268817214</v>
      </c>
      <c r="J369" s="63">
        <v>0</v>
      </c>
      <c r="K369" s="63">
        <f>(H369-G369)*C369</f>
        <v>0</v>
      </c>
      <c r="L369" s="63">
        <f>(I369+J369+K369)</f>
        <v>4301.075268817214</v>
      </c>
    </row>
    <row r="370" spans="1:12" s="97" customFormat="1" ht="15.75">
      <c r="A370" s="70">
        <v>42450</v>
      </c>
      <c r="B370" s="59" t="s">
        <v>475</v>
      </c>
      <c r="C370" s="71">
        <f t="shared" si="9"/>
        <v>4166.666666666667</v>
      </c>
      <c r="D370" s="72" t="s">
        <v>437</v>
      </c>
      <c r="E370" s="63">
        <v>72</v>
      </c>
      <c r="F370" s="63">
        <v>72.2</v>
      </c>
      <c r="G370" s="63">
        <v>0</v>
      </c>
      <c r="H370" s="63">
        <v>0</v>
      </c>
      <c r="I370" s="63">
        <f>(F370-E370)*C370</f>
        <v>833.3333333333452</v>
      </c>
      <c r="J370" s="63">
        <v>0</v>
      </c>
      <c r="K370" s="63">
        <f>(H370-G370)*C370</f>
        <v>0</v>
      </c>
      <c r="L370" s="63">
        <f>(I370+J370+K370)</f>
        <v>833.3333333333452</v>
      </c>
    </row>
    <row r="371" spans="1:12" s="97" customFormat="1" ht="15.75">
      <c r="A371" s="70">
        <v>42447</v>
      </c>
      <c r="B371" s="59" t="s">
        <v>476</v>
      </c>
      <c r="C371" s="71">
        <f t="shared" si="9"/>
        <v>4761.9047619047615</v>
      </c>
      <c r="D371" s="72" t="s">
        <v>437</v>
      </c>
      <c r="E371" s="63">
        <v>63</v>
      </c>
      <c r="F371" s="63">
        <v>63</v>
      </c>
      <c r="G371" s="63">
        <v>0</v>
      </c>
      <c r="H371" s="63">
        <v>0</v>
      </c>
      <c r="I371" s="63">
        <f>(F371-E371)*C371</f>
        <v>0</v>
      </c>
      <c r="J371" s="63">
        <v>0</v>
      </c>
      <c r="K371" s="63">
        <f>(H371-G371)*C371</f>
        <v>0</v>
      </c>
      <c r="L371" s="63">
        <f>(I371+J371+K371)</f>
        <v>0</v>
      </c>
    </row>
    <row r="372" spans="1:12" s="97" customFormat="1" ht="15.75">
      <c r="A372" s="70">
        <v>42445</v>
      </c>
      <c r="B372" s="59" t="s">
        <v>475</v>
      </c>
      <c r="C372" s="71">
        <f t="shared" si="9"/>
        <v>3333.3333333333335</v>
      </c>
      <c r="D372" s="72" t="s">
        <v>437</v>
      </c>
      <c r="E372" s="63">
        <v>90</v>
      </c>
      <c r="F372" s="63">
        <v>91.3</v>
      </c>
      <c r="G372" s="63">
        <v>0</v>
      </c>
      <c r="H372" s="63">
        <v>0</v>
      </c>
      <c r="I372" s="63">
        <f>(F372-E372)*C372</f>
        <v>4333.333333333324</v>
      </c>
      <c r="J372" s="63">
        <v>0</v>
      </c>
      <c r="K372" s="63">
        <f>(H372-G372)*C372</f>
        <v>0</v>
      </c>
      <c r="L372" s="63">
        <f>(I372+J372+K372)</f>
        <v>4333.333333333324</v>
      </c>
    </row>
    <row r="373" spans="1:12" s="97" customFormat="1" ht="15.75">
      <c r="A373" s="70">
        <v>42444</v>
      </c>
      <c r="B373" s="59" t="s">
        <v>478</v>
      </c>
      <c r="C373" s="71">
        <f t="shared" si="9"/>
        <v>4792.3322683706065</v>
      </c>
      <c r="D373" s="72" t="s">
        <v>437</v>
      </c>
      <c r="E373" s="63">
        <v>62.6</v>
      </c>
      <c r="F373" s="63">
        <v>63.5</v>
      </c>
      <c r="G373" s="63">
        <v>64.4</v>
      </c>
      <c r="H373" s="63">
        <v>0</v>
      </c>
      <c r="I373" s="63">
        <f>+(F373-E373)*C373</f>
        <v>4313.099041533539</v>
      </c>
      <c r="J373" s="63">
        <f>+(G373-F373)*C373</f>
        <v>4313.099041533573</v>
      </c>
      <c r="K373" s="63">
        <v>0</v>
      </c>
      <c r="L373" s="64">
        <f>SUM(I373:K373)</f>
        <v>8626.198083067113</v>
      </c>
    </row>
    <row r="374" spans="1:12" s="97" customFormat="1" ht="15.75">
      <c r="A374" s="70">
        <v>42443</v>
      </c>
      <c r="B374" s="59" t="s">
        <v>475</v>
      </c>
      <c r="C374" s="71">
        <f t="shared" si="9"/>
        <v>3550.2958579881656</v>
      </c>
      <c r="D374" s="72" t="s">
        <v>437</v>
      </c>
      <c r="E374" s="63">
        <v>84.5</v>
      </c>
      <c r="F374" s="63">
        <v>85.7</v>
      </c>
      <c r="G374" s="63">
        <v>86.9</v>
      </c>
      <c r="H374" s="63">
        <v>88.1</v>
      </c>
      <c r="I374" s="63">
        <f>+(F374-E374)*C374</f>
        <v>4260.355029585809</v>
      </c>
      <c r="J374" s="63">
        <f>+(G374-F374)*C374</f>
        <v>4260.355029585809</v>
      </c>
      <c r="K374" s="63">
        <f>+(H374-G374)*C374</f>
        <v>4260.3550295857585</v>
      </c>
      <c r="L374" s="64">
        <f>SUM(I374:K374)</f>
        <v>12781.065088757376</v>
      </c>
    </row>
    <row r="375" spans="1:12" s="97" customFormat="1" ht="15.75">
      <c r="A375" s="70">
        <v>42443</v>
      </c>
      <c r="B375" s="59" t="s">
        <v>477</v>
      </c>
      <c r="C375" s="71">
        <f t="shared" si="9"/>
        <v>1621.6216216216217</v>
      </c>
      <c r="D375" s="72" t="s">
        <v>437</v>
      </c>
      <c r="E375" s="63">
        <v>185</v>
      </c>
      <c r="F375" s="63">
        <v>187.6</v>
      </c>
      <c r="G375" s="63">
        <v>190.2</v>
      </c>
      <c r="H375" s="63">
        <v>0</v>
      </c>
      <c r="I375" s="63">
        <f>+(F375-E375)*C375</f>
        <v>4216.216216216207</v>
      </c>
      <c r="J375" s="63">
        <f>+(G375-F375)*C375</f>
        <v>4216.216216216207</v>
      </c>
      <c r="K375" s="63">
        <v>0</v>
      </c>
      <c r="L375" s="64">
        <f>SUM(I375:K375)</f>
        <v>8432.432432432413</v>
      </c>
    </row>
    <row r="376" spans="1:12" s="97" customFormat="1" ht="15.75">
      <c r="A376" s="70">
        <v>42443</v>
      </c>
      <c r="B376" s="59" t="s">
        <v>479</v>
      </c>
      <c r="C376" s="71">
        <f t="shared" si="9"/>
        <v>2173.913043478261</v>
      </c>
      <c r="D376" s="72" t="s">
        <v>437</v>
      </c>
      <c r="E376" s="63">
        <v>138</v>
      </c>
      <c r="F376" s="63">
        <v>138</v>
      </c>
      <c r="G376" s="63">
        <v>0</v>
      </c>
      <c r="H376" s="63">
        <v>0</v>
      </c>
      <c r="I376" s="63">
        <f>(F376-E376)*C376</f>
        <v>0</v>
      </c>
      <c r="J376" s="63">
        <v>0</v>
      </c>
      <c r="K376" s="63">
        <f>(H376-G376)*C376</f>
        <v>0</v>
      </c>
      <c r="L376" s="63">
        <f>(I376+J376+K376)</f>
        <v>0</v>
      </c>
    </row>
    <row r="377" spans="1:12" s="97" customFormat="1" ht="15.75">
      <c r="A377" s="70">
        <v>42440</v>
      </c>
      <c r="B377" s="59" t="s">
        <v>480</v>
      </c>
      <c r="C377" s="71">
        <f t="shared" si="9"/>
        <v>588.2352941176471</v>
      </c>
      <c r="D377" s="72" t="s">
        <v>437</v>
      </c>
      <c r="E377" s="63">
        <v>510</v>
      </c>
      <c r="F377" s="63">
        <v>518</v>
      </c>
      <c r="G377" s="63">
        <v>526</v>
      </c>
      <c r="H377" s="63">
        <v>534</v>
      </c>
      <c r="I377" s="63">
        <f>+(F377-E377)*C377</f>
        <v>4705.882352941177</v>
      </c>
      <c r="J377" s="63">
        <f>+(G377-F377)*C377</f>
        <v>4705.882352941177</v>
      </c>
      <c r="K377" s="63">
        <v>0</v>
      </c>
      <c r="L377" s="64">
        <f>SUM(I377:K377)</f>
        <v>9411.764705882353</v>
      </c>
    </row>
    <row r="378" spans="1:12" s="97" customFormat="1" ht="15.75">
      <c r="A378" s="70">
        <v>42440</v>
      </c>
      <c r="B378" s="59" t="s">
        <v>481</v>
      </c>
      <c r="C378" s="71">
        <f t="shared" si="9"/>
        <v>4724.4094488188975</v>
      </c>
      <c r="D378" s="72" t="s">
        <v>437</v>
      </c>
      <c r="E378" s="63">
        <v>63.5</v>
      </c>
      <c r="F378" s="63">
        <v>64.5</v>
      </c>
      <c r="G378" s="63">
        <v>65.5</v>
      </c>
      <c r="H378" s="63">
        <v>66.5</v>
      </c>
      <c r="I378" s="63">
        <f>+(F378-E378)*C378</f>
        <v>4724.4094488188975</v>
      </c>
      <c r="J378" s="63">
        <f>+(G378-F378)*C378</f>
        <v>4724.4094488188975</v>
      </c>
      <c r="K378" s="63">
        <v>0</v>
      </c>
      <c r="L378" s="64">
        <f>SUM(I378:K378)</f>
        <v>9448.818897637795</v>
      </c>
    </row>
    <row r="379" spans="1:12" s="97" customFormat="1" ht="15.75">
      <c r="A379" s="70">
        <v>42439</v>
      </c>
      <c r="B379" s="59" t="s">
        <v>482</v>
      </c>
      <c r="C379" s="71">
        <f t="shared" si="9"/>
        <v>4335.260115606936</v>
      </c>
      <c r="D379" s="72" t="s">
        <v>437</v>
      </c>
      <c r="E379" s="63">
        <v>69.2</v>
      </c>
      <c r="F379" s="63">
        <v>70.2</v>
      </c>
      <c r="G379" s="63">
        <v>71.2</v>
      </c>
      <c r="H379" s="63">
        <v>0</v>
      </c>
      <c r="I379" s="63">
        <f>+(F379-E379)*C379</f>
        <v>4335.260115606936</v>
      </c>
      <c r="J379" s="63">
        <f>+(G379-F379)*C379</f>
        <v>4335.260115606936</v>
      </c>
      <c r="K379" s="63">
        <v>0</v>
      </c>
      <c r="L379" s="64">
        <f>SUM(I379:K379)</f>
        <v>8670.520231213872</v>
      </c>
    </row>
    <row r="380" spans="1:12" s="97" customFormat="1" ht="15.75">
      <c r="A380" s="70">
        <v>42439</v>
      </c>
      <c r="B380" s="59" t="s">
        <v>483</v>
      </c>
      <c r="C380" s="71">
        <f t="shared" si="9"/>
        <v>5217.391304347826</v>
      </c>
      <c r="D380" s="72" t="s">
        <v>437</v>
      </c>
      <c r="E380" s="63">
        <v>57.5</v>
      </c>
      <c r="F380" s="63">
        <v>58.25</v>
      </c>
      <c r="G380" s="63">
        <v>0</v>
      </c>
      <c r="H380" s="63">
        <v>0</v>
      </c>
      <c r="I380" s="63">
        <f>(F380-E380)*C380</f>
        <v>3913.0434782608695</v>
      </c>
      <c r="J380" s="63">
        <v>0</v>
      </c>
      <c r="K380" s="63">
        <f>(H380-G380)*C380</f>
        <v>0</v>
      </c>
      <c r="L380" s="63">
        <f>(I380+J380+K380)</f>
        <v>3913.0434782608695</v>
      </c>
    </row>
    <row r="381" spans="1:12" s="97" customFormat="1" ht="15.75">
      <c r="A381" s="70">
        <v>42438</v>
      </c>
      <c r="B381" s="59" t="s">
        <v>484</v>
      </c>
      <c r="C381" s="71">
        <f t="shared" si="9"/>
        <v>2608.695652173913</v>
      </c>
      <c r="D381" s="72" t="s">
        <v>437</v>
      </c>
      <c r="E381" s="63">
        <v>115</v>
      </c>
      <c r="F381" s="63">
        <v>115.25</v>
      </c>
      <c r="G381" s="63">
        <v>0</v>
      </c>
      <c r="H381" s="63">
        <v>0</v>
      </c>
      <c r="I381" s="63">
        <f>(F381-E381)*C381</f>
        <v>652.1739130434783</v>
      </c>
      <c r="J381" s="63">
        <v>0</v>
      </c>
      <c r="K381" s="63">
        <f>(H381-G381)*C381</f>
        <v>0</v>
      </c>
      <c r="L381" s="63">
        <f>(I381+J381+K381)</f>
        <v>652.1739130434783</v>
      </c>
    </row>
    <row r="382" spans="1:12" s="97" customFormat="1" ht="15.75">
      <c r="A382" s="70">
        <v>42438</v>
      </c>
      <c r="B382" s="59" t="s">
        <v>485</v>
      </c>
      <c r="C382" s="71">
        <f t="shared" si="9"/>
        <v>2752.293577981651</v>
      </c>
      <c r="D382" s="72" t="s">
        <v>437</v>
      </c>
      <c r="E382" s="63">
        <v>109</v>
      </c>
      <c r="F382" s="63">
        <v>110.5</v>
      </c>
      <c r="G382" s="63">
        <v>0</v>
      </c>
      <c r="H382" s="63">
        <v>0</v>
      </c>
      <c r="I382" s="63">
        <f>(F382-E382)*C382</f>
        <v>4128.440366972477</v>
      </c>
      <c r="J382" s="63">
        <v>0</v>
      </c>
      <c r="K382" s="63">
        <f>(H382-G382)*C382</f>
        <v>0</v>
      </c>
      <c r="L382" s="63">
        <f>(I382+J382+K382)</f>
        <v>4128.440366972477</v>
      </c>
    </row>
    <row r="383" spans="1:12" s="97" customFormat="1" ht="15.75">
      <c r="A383" s="70">
        <v>42437</v>
      </c>
      <c r="B383" s="59" t="s">
        <v>477</v>
      </c>
      <c r="C383" s="71">
        <f t="shared" si="9"/>
        <v>1973.6842105263158</v>
      </c>
      <c r="D383" s="72" t="s">
        <v>437</v>
      </c>
      <c r="E383" s="63">
        <v>152</v>
      </c>
      <c r="F383" s="63">
        <v>154.2</v>
      </c>
      <c r="G383" s="63">
        <v>156.4</v>
      </c>
      <c r="H383" s="63">
        <v>0</v>
      </c>
      <c r="I383" s="63">
        <f>+(F383-E383)*C383</f>
        <v>4342.105263157872</v>
      </c>
      <c r="J383" s="63">
        <f>+(G383-F383)*C383</f>
        <v>4342.105263157929</v>
      </c>
      <c r="K383" s="63">
        <v>0</v>
      </c>
      <c r="L383" s="64">
        <f>SUM(I383:K383)</f>
        <v>8684.210526315801</v>
      </c>
    </row>
    <row r="384" spans="1:12" s="97" customFormat="1" ht="15.75">
      <c r="A384" s="70">
        <v>42432</v>
      </c>
      <c r="B384" s="59" t="s">
        <v>486</v>
      </c>
      <c r="C384" s="59">
        <v>3505</v>
      </c>
      <c r="D384" s="59" t="s">
        <v>437</v>
      </c>
      <c r="E384" s="63">
        <v>85.6</v>
      </c>
      <c r="F384" s="63">
        <v>86.8</v>
      </c>
      <c r="G384" s="63">
        <v>88</v>
      </c>
      <c r="H384" s="63">
        <v>89.2</v>
      </c>
      <c r="I384" s="63">
        <f>+(F384-E384)*C384</f>
        <v>4206.00000000001</v>
      </c>
      <c r="J384" s="63">
        <f>+(G384-F384)*C384</f>
        <v>4206.00000000001</v>
      </c>
      <c r="K384" s="63">
        <f>+(H384-G384)*C384</f>
        <v>4206.00000000001</v>
      </c>
      <c r="L384" s="64">
        <f>SUM(I384:K384)</f>
        <v>12618.00000000003</v>
      </c>
    </row>
    <row r="385" spans="1:12" s="97" customFormat="1" ht="15.75">
      <c r="A385" s="70">
        <v>42432</v>
      </c>
      <c r="B385" s="59" t="s">
        <v>487</v>
      </c>
      <c r="C385" s="59">
        <v>2585</v>
      </c>
      <c r="D385" s="59" t="s">
        <v>437</v>
      </c>
      <c r="E385" s="63">
        <v>116</v>
      </c>
      <c r="F385" s="63">
        <v>117.5</v>
      </c>
      <c r="G385" s="63">
        <v>119</v>
      </c>
      <c r="H385" s="63">
        <v>0</v>
      </c>
      <c r="I385" s="63">
        <f>+(F385-E385)*C385</f>
        <v>3877.5</v>
      </c>
      <c r="J385" s="63">
        <f>+(G385-F385)*C385</f>
        <v>3877.5</v>
      </c>
      <c r="K385" s="63">
        <v>0</v>
      </c>
      <c r="L385" s="64">
        <f>SUM(I385:K385)</f>
        <v>7755</v>
      </c>
    </row>
    <row r="386" spans="1:12" s="97" customFormat="1" ht="15.75">
      <c r="A386" s="70">
        <v>42431</v>
      </c>
      <c r="B386" s="59" t="s">
        <v>488</v>
      </c>
      <c r="C386" s="59">
        <v>3350</v>
      </c>
      <c r="D386" s="59" t="s">
        <v>437</v>
      </c>
      <c r="E386" s="63">
        <v>89.5</v>
      </c>
      <c r="F386" s="63">
        <v>90.9</v>
      </c>
      <c r="G386" s="63">
        <v>92.3</v>
      </c>
      <c r="H386" s="63">
        <v>0</v>
      </c>
      <c r="I386" s="63">
        <f>+(F386-E386)*C386</f>
        <v>4690.000000000019</v>
      </c>
      <c r="J386" s="63">
        <f>+(G386-F386)*C386</f>
        <v>4689.999999999972</v>
      </c>
      <c r="K386" s="63">
        <v>0</v>
      </c>
      <c r="L386" s="64">
        <f>SUM(I386:K386)</f>
        <v>9379.99999999999</v>
      </c>
    </row>
    <row r="387" spans="1:12" s="97" customFormat="1" ht="15.75">
      <c r="A387" s="70">
        <v>42430</v>
      </c>
      <c r="B387" s="59" t="s">
        <v>489</v>
      </c>
      <c r="C387" s="59">
        <v>4480</v>
      </c>
      <c r="D387" s="59" t="s">
        <v>437</v>
      </c>
      <c r="E387" s="63">
        <v>67</v>
      </c>
      <c r="F387" s="63">
        <v>67.9</v>
      </c>
      <c r="G387" s="63">
        <v>68.8</v>
      </c>
      <c r="H387" s="63">
        <v>69.7</v>
      </c>
      <c r="I387" s="63">
        <f>+(F387-E387)*C387</f>
        <v>4032.0000000000255</v>
      </c>
      <c r="J387" s="63">
        <f>+(G387-F387)*C387</f>
        <v>4031.999999999962</v>
      </c>
      <c r="K387" s="63">
        <f>+(H387-G387)*C387</f>
        <v>4032.0000000000255</v>
      </c>
      <c r="L387" s="64">
        <f>SUM(I387:K387)</f>
        <v>12096.000000000013</v>
      </c>
    </row>
    <row r="388" spans="1:12" s="97" customFormat="1" ht="15.75">
      <c r="A388" s="70">
        <v>42430</v>
      </c>
      <c r="B388" s="59" t="s">
        <v>490</v>
      </c>
      <c r="C388" s="59">
        <v>2500</v>
      </c>
      <c r="D388" s="59" t="s">
        <v>437</v>
      </c>
      <c r="E388" s="63">
        <v>107</v>
      </c>
      <c r="F388" s="63">
        <v>108.5</v>
      </c>
      <c r="G388" s="63">
        <v>0</v>
      </c>
      <c r="H388" s="63">
        <v>0</v>
      </c>
      <c r="I388" s="63">
        <f>(F388-E388)*C388</f>
        <v>3750</v>
      </c>
      <c r="J388" s="63">
        <v>0</v>
      </c>
      <c r="K388" s="63">
        <f>(H388-G388)*C388</f>
        <v>0</v>
      </c>
      <c r="L388" s="63">
        <f>(I388+J388+K388)</f>
        <v>3750</v>
      </c>
    </row>
    <row r="389" spans="1:12" s="97" customFormat="1" ht="15.75">
      <c r="A389" s="70">
        <v>42429</v>
      </c>
      <c r="B389" s="59" t="s">
        <v>491</v>
      </c>
      <c r="C389" s="59">
        <v>2145</v>
      </c>
      <c r="D389" s="59" t="s">
        <v>437</v>
      </c>
      <c r="E389" s="63">
        <v>140</v>
      </c>
      <c r="F389" s="63">
        <v>142</v>
      </c>
      <c r="G389" s="63">
        <v>144</v>
      </c>
      <c r="H389" s="63">
        <v>146</v>
      </c>
      <c r="I389" s="63">
        <f>+(F389-E389)*C389</f>
        <v>4290</v>
      </c>
      <c r="J389" s="63">
        <f>+(G389-F389)*C389</f>
        <v>4290</v>
      </c>
      <c r="K389" s="63">
        <f>+(H389-G389)*C389</f>
        <v>4290</v>
      </c>
      <c r="L389" s="64">
        <f>SUM(I389:K389)</f>
        <v>12870</v>
      </c>
    </row>
    <row r="390" spans="1:12" s="97" customFormat="1" ht="15.75">
      <c r="A390" s="60">
        <v>42425</v>
      </c>
      <c r="B390" s="59" t="s">
        <v>492</v>
      </c>
      <c r="C390" s="71">
        <f aca="true" t="shared" si="13" ref="C390:C397">(300000/E390)</f>
        <v>1401.8691588785048</v>
      </c>
      <c r="D390" s="72" t="s">
        <v>437</v>
      </c>
      <c r="E390" s="63">
        <v>214</v>
      </c>
      <c r="F390" s="63">
        <v>214</v>
      </c>
      <c r="G390" s="63">
        <v>0</v>
      </c>
      <c r="H390" s="63">
        <v>0</v>
      </c>
      <c r="I390" s="63">
        <f aca="true" t="shared" si="14" ref="I390:I412">(F390-E390)*C390</f>
        <v>0</v>
      </c>
      <c r="J390" s="63">
        <v>0</v>
      </c>
      <c r="K390" s="63">
        <f>(H390-G390)*C390</f>
        <v>0</v>
      </c>
      <c r="L390" s="63">
        <f aca="true" t="shared" si="15" ref="L390:L418">(I390+J390+K390)</f>
        <v>0</v>
      </c>
    </row>
    <row r="391" spans="1:12" s="97" customFormat="1" ht="15.75">
      <c r="A391" s="60">
        <v>42423</v>
      </c>
      <c r="B391" s="59" t="s">
        <v>493</v>
      </c>
      <c r="C391" s="71">
        <f t="shared" si="13"/>
        <v>986.8421052631579</v>
      </c>
      <c r="D391" s="72" t="s">
        <v>437</v>
      </c>
      <c r="E391" s="63">
        <v>304</v>
      </c>
      <c r="F391" s="63">
        <v>308.5</v>
      </c>
      <c r="G391" s="63">
        <v>0</v>
      </c>
      <c r="H391" s="63">
        <v>0</v>
      </c>
      <c r="I391" s="63">
        <f t="shared" si="14"/>
        <v>4440.789473684211</v>
      </c>
      <c r="J391" s="63">
        <v>0</v>
      </c>
      <c r="K391" s="63">
        <f>(H391-G391)*C391</f>
        <v>0</v>
      </c>
      <c r="L391" s="63">
        <f t="shared" si="15"/>
        <v>4440.789473684211</v>
      </c>
    </row>
    <row r="392" spans="1:12" s="97" customFormat="1" ht="15.75">
      <c r="A392" s="60">
        <v>42423</v>
      </c>
      <c r="B392" s="59" t="s">
        <v>494</v>
      </c>
      <c r="C392" s="71">
        <f t="shared" si="13"/>
        <v>2298.8505747126437</v>
      </c>
      <c r="D392" s="72" t="s">
        <v>437</v>
      </c>
      <c r="E392" s="63">
        <v>130.5</v>
      </c>
      <c r="F392" s="63">
        <v>132</v>
      </c>
      <c r="G392" s="63">
        <v>0</v>
      </c>
      <c r="H392" s="63">
        <v>0</v>
      </c>
      <c r="I392" s="63">
        <f t="shared" si="14"/>
        <v>3448.2758620689656</v>
      </c>
      <c r="J392" s="63">
        <v>0</v>
      </c>
      <c r="K392" s="63">
        <f>(H392-G392)*C392</f>
        <v>0</v>
      </c>
      <c r="L392" s="63">
        <f t="shared" si="15"/>
        <v>3448.2758620689656</v>
      </c>
    </row>
    <row r="393" spans="1:12" s="97" customFormat="1" ht="15.75">
      <c r="A393" s="60">
        <v>42419</v>
      </c>
      <c r="B393" s="59" t="s">
        <v>495</v>
      </c>
      <c r="C393" s="71">
        <f t="shared" si="13"/>
        <v>2400</v>
      </c>
      <c r="D393" s="72" t="s">
        <v>437</v>
      </c>
      <c r="E393" s="63">
        <v>125</v>
      </c>
      <c r="F393" s="63">
        <v>125</v>
      </c>
      <c r="G393" s="63">
        <v>0</v>
      </c>
      <c r="H393" s="63">
        <v>0</v>
      </c>
      <c r="I393" s="64">
        <f t="shared" si="14"/>
        <v>0</v>
      </c>
      <c r="J393" s="63">
        <v>0</v>
      </c>
      <c r="K393" s="63">
        <f>(H393-G393)*C393</f>
        <v>0</v>
      </c>
      <c r="L393" s="64">
        <f t="shared" si="15"/>
        <v>0</v>
      </c>
    </row>
    <row r="394" spans="1:12" s="97" customFormat="1" ht="15.75">
      <c r="A394" s="60">
        <v>42418</v>
      </c>
      <c r="B394" s="59" t="s">
        <v>493</v>
      </c>
      <c r="C394" s="71">
        <f t="shared" si="13"/>
        <v>1153.8461538461538</v>
      </c>
      <c r="D394" s="72" t="s">
        <v>437</v>
      </c>
      <c r="E394" s="63">
        <v>260</v>
      </c>
      <c r="F394" s="63">
        <v>264</v>
      </c>
      <c r="G394" s="63">
        <v>0</v>
      </c>
      <c r="H394" s="63">
        <v>0</v>
      </c>
      <c r="I394" s="63">
        <f t="shared" si="14"/>
        <v>4615.384615384615</v>
      </c>
      <c r="J394" s="63">
        <v>0</v>
      </c>
      <c r="K394" s="63">
        <f>(H394-G394)*C394</f>
        <v>0</v>
      </c>
      <c r="L394" s="63">
        <f t="shared" si="15"/>
        <v>4615.384615384615</v>
      </c>
    </row>
    <row r="395" spans="1:12" s="97" customFormat="1" ht="15.75">
      <c r="A395" s="60">
        <v>42417</v>
      </c>
      <c r="B395" s="59" t="s">
        <v>496</v>
      </c>
      <c r="C395" s="71">
        <f t="shared" si="13"/>
        <v>1694.915254237288</v>
      </c>
      <c r="D395" s="72" t="s">
        <v>437</v>
      </c>
      <c r="E395" s="63">
        <v>177</v>
      </c>
      <c r="F395" s="63">
        <v>179.5</v>
      </c>
      <c r="G395" s="63">
        <v>182</v>
      </c>
      <c r="H395" s="63">
        <v>0</v>
      </c>
      <c r="I395" s="63">
        <f t="shared" si="14"/>
        <v>4237.28813559322</v>
      </c>
      <c r="J395" s="63">
        <f>(G395-F395)*C395</f>
        <v>4237.28813559322</v>
      </c>
      <c r="K395" s="63">
        <v>0</v>
      </c>
      <c r="L395" s="63">
        <f t="shared" si="15"/>
        <v>8474.57627118644</v>
      </c>
    </row>
    <row r="396" spans="1:12" s="97" customFormat="1" ht="15.75">
      <c r="A396" s="60">
        <v>42416</v>
      </c>
      <c r="B396" s="59" t="s">
        <v>497</v>
      </c>
      <c r="C396" s="71">
        <f t="shared" si="13"/>
        <v>2843.6018957345973</v>
      </c>
      <c r="D396" s="72" t="s">
        <v>437</v>
      </c>
      <c r="E396" s="63">
        <v>105.5</v>
      </c>
      <c r="F396" s="63">
        <v>107</v>
      </c>
      <c r="G396" s="63">
        <v>108.5</v>
      </c>
      <c r="H396" s="63">
        <v>0</v>
      </c>
      <c r="I396" s="63">
        <f t="shared" si="14"/>
        <v>4265.402843601896</v>
      </c>
      <c r="J396" s="63">
        <f>(G396-F396)*C396</f>
        <v>4265.402843601896</v>
      </c>
      <c r="K396" s="63">
        <v>0</v>
      </c>
      <c r="L396" s="63">
        <f t="shared" si="15"/>
        <v>8530.805687203792</v>
      </c>
    </row>
    <row r="397" spans="1:12" s="97" customFormat="1" ht="15.75">
      <c r="A397" s="60">
        <v>42415</v>
      </c>
      <c r="B397" s="59" t="s">
        <v>498</v>
      </c>
      <c r="C397" s="71">
        <f t="shared" si="13"/>
        <v>2343.75</v>
      </c>
      <c r="D397" s="72" t="s">
        <v>437</v>
      </c>
      <c r="E397" s="63">
        <v>128</v>
      </c>
      <c r="F397" s="63">
        <v>129.75</v>
      </c>
      <c r="G397" s="63">
        <v>0</v>
      </c>
      <c r="H397" s="63">
        <v>0</v>
      </c>
      <c r="I397" s="63">
        <f t="shared" si="14"/>
        <v>4101.5625</v>
      </c>
      <c r="J397" s="63">
        <v>0</v>
      </c>
      <c r="K397" s="63">
        <f>(H397-G397)*C397</f>
        <v>0</v>
      </c>
      <c r="L397" s="63">
        <f t="shared" si="15"/>
        <v>4101.5625</v>
      </c>
    </row>
    <row r="398" spans="1:12" s="97" customFormat="1" ht="15.75">
      <c r="A398" s="60">
        <v>42412</v>
      </c>
      <c r="B398" s="59" t="s">
        <v>499</v>
      </c>
      <c r="C398" s="71">
        <f aca="true" t="shared" si="16" ref="C398:C412">(200000/E398)</f>
        <v>1793.7219730941704</v>
      </c>
      <c r="D398" s="72" t="s">
        <v>437</v>
      </c>
      <c r="E398" s="63">
        <v>111.5</v>
      </c>
      <c r="F398" s="63">
        <v>113.2</v>
      </c>
      <c r="G398" s="63">
        <v>114.9</v>
      </c>
      <c r="H398" s="63">
        <v>0</v>
      </c>
      <c r="I398" s="63">
        <f t="shared" si="14"/>
        <v>3049.3273542600946</v>
      </c>
      <c r="J398" s="63">
        <f>(G398-F398)*C398</f>
        <v>3049.3273542600946</v>
      </c>
      <c r="K398" s="63">
        <v>0</v>
      </c>
      <c r="L398" s="63">
        <f t="shared" si="15"/>
        <v>6098.654708520189</v>
      </c>
    </row>
    <row r="399" spans="1:12" s="97" customFormat="1" ht="15.75">
      <c r="A399" s="60">
        <v>42412</v>
      </c>
      <c r="B399" s="59" t="s">
        <v>500</v>
      </c>
      <c r="C399" s="71">
        <f t="shared" si="16"/>
        <v>2127.659574468085</v>
      </c>
      <c r="D399" s="72" t="s">
        <v>437</v>
      </c>
      <c r="E399" s="63">
        <v>94</v>
      </c>
      <c r="F399" s="63">
        <v>95.5</v>
      </c>
      <c r="G399" s="63">
        <v>0</v>
      </c>
      <c r="H399" s="63">
        <v>0</v>
      </c>
      <c r="I399" s="63">
        <f t="shared" si="14"/>
        <v>3191.489361702127</v>
      </c>
      <c r="J399" s="63">
        <v>0</v>
      </c>
      <c r="K399" s="63">
        <f>(H399-G399)*C399</f>
        <v>0</v>
      </c>
      <c r="L399" s="63">
        <f t="shared" si="15"/>
        <v>3191.489361702127</v>
      </c>
    </row>
    <row r="400" spans="1:12" s="97" customFormat="1" ht="15.75">
      <c r="A400" s="60">
        <v>42410</v>
      </c>
      <c r="B400" s="59" t="s">
        <v>501</v>
      </c>
      <c r="C400" s="71">
        <f t="shared" si="16"/>
        <v>1960.7843137254902</v>
      </c>
      <c r="D400" s="72" t="s">
        <v>437</v>
      </c>
      <c r="E400" s="63">
        <v>102</v>
      </c>
      <c r="F400" s="63">
        <v>103.5</v>
      </c>
      <c r="G400" s="63">
        <v>0</v>
      </c>
      <c r="H400" s="63">
        <v>0</v>
      </c>
      <c r="I400" s="63">
        <f t="shared" si="14"/>
        <v>2941.176470588235</v>
      </c>
      <c r="J400" s="63">
        <v>0</v>
      </c>
      <c r="K400" s="63">
        <f>(H400-G400)*C400</f>
        <v>0</v>
      </c>
      <c r="L400" s="63">
        <f t="shared" si="15"/>
        <v>2941.176470588235</v>
      </c>
    </row>
    <row r="401" spans="1:12" s="97" customFormat="1" ht="15.75">
      <c r="A401" s="60">
        <v>42409</v>
      </c>
      <c r="B401" s="59" t="s">
        <v>502</v>
      </c>
      <c r="C401" s="71">
        <f t="shared" si="16"/>
        <v>1785.7142857142858</v>
      </c>
      <c r="D401" s="72" t="s">
        <v>437</v>
      </c>
      <c r="E401" s="63">
        <v>112</v>
      </c>
      <c r="F401" s="63">
        <v>113.5</v>
      </c>
      <c r="G401" s="63">
        <v>115</v>
      </c>
      <c r="H401" s="63">
        <v>0</v>
      </c>
      <c r="I401" s="63">
        <f t="shared" si="14"/>
        <v>2678.5714285714284</v>
      </c>
      <c r="J401" s="63">
        <f>(G401-F401)*C401</f>
        <v>2678.5714285714284</v>
      </c>
      <c r="K401" s="63">
        <v>0</v>
      </c>
      <c r="L401" s="63">
        <f t="shared" si="15"/>
        <v>5357.142857142857</v>
      </c>
    </row>
    <row r="402" spans="1:12" s="97" customFormat="1" ht="15.75">
      <c r="A402" s="60">
        <v>42405</v>
      </c>
      <c r="B402" s="59" t="s">
        <v>503</v>
      </c>
      <c r="C402" s="71">
        <f t="shared" si="16"/>
        <v>2484.472049689441</v>
      </c>
      <c r="D402" s="72" t="s">
        <v>437</v>
      </c>
      <c r="E402" s="63">
        <v>80.5</v>
      </c>
      <c r="F402" s="63">
        <v>81.7</v>
      </c>
      <c r="G402" s="63">
        <v>0</v>
      </c>
      <c r="H402" s="63">
        <v>0</v>
      </c>
      <c r="I402" s="63">
        <f t="shared" si="14"/>
        <v>2981.3664596273366</v>
      </c>
      <c r="J402" s="63">
        <v>0</v>
      </c>
      <c r="K402" s="63">
        <f>(H402-G402)*C402</f>
        <v>0</v>
      </c>
      <c r="L402" s="63">
        <f t="shared" si="15"/>
        <v>2981.3664596273366</v>
      </c>
    </row>
    <row r="403" spans="1:12" s="97" customFormat="1" ht="15.75">
      <c r="A403" s="60">
        <v>42402</v>
      </c>
      <c r="B403" s="59" t="s">
        <v>501</v>
      </c>
      <c r="C403" s="71">
        <f t="shared" si="16"/>
        <v>2325.5813953488373</v>
      </c>
      <c r="D403" s="72" t="s">
        <v>437</v>
      </c>
      <c r="E403" s="63">
        <v>86</v>
      </c>
      <c r="F403" s="63">
        <v>83.4</v>
      </c>
      <c r="G403" s="63">
        <v>0</v>
      </c>
      <c r="H403" s="63">
        <v>0</v>
      </c>
      <c r="I403" s="73">
        <f t="shared" si="14"/>
        <v>-6046.511627906963</v>
      </c>
      <c r="J403" s="63">
        <v>0</v>
      </c>
      <c r="K403" s="63">
        <f>(H403-G403)*C403</f>
        <v>0</v>
      </c>
      <c r="L403" s="73">
        <f t="shared" si="15"/>
        <v>-6046.511627906963</v>
      </c>
    </row>
    <row r="404" spans="1:12" s="97" customFormat="1" ht="15.75">
      <c r="A404" s="60">
        <v>42401</v>
      </c>
      <c r="B404" s="59" t="s">
        <v>504</v>
      </c>
      <c r="C404" s="71">
        <f t="shared" si="16"/>
        <v>1025.6410256410256</v>
      </c>
      <c r="D404" s="72" t="s">
        <v>437</v>
      </c>
      <c r="E404" s="63">
        <v>195</v>
      </c>
      <c r="F404" s="63">
        <v>198</v>
      </c>
      <c r="G404" s="63">
        <v>201</v>
      </c>
      <c r="H404" s="63">
        <v>0</v>
      </c>
      <c r="I404" s="63">
        <f t="shared" si="14"/>
        <v>3076.923076923077</v>
      </c>
      <c r="J404" s="63">
        <f>(G404-F404)*C404</f>
        <v>3076.923076923077</v>
      </c>
      <c r="K404" s="63">
        <v>0</v>
      </c>
      <c r="L404" s="63">
        <f t="shared" si="15"/>
        <v>6153.846153846154</v>
      </c>
    </row>
    <row r="405" spans="1:12" s="97" customFormat="1" ht="15.75">
      <c r="A405" s="60">
        <v>42397</v>
      </c>
      <c r="B405" s="59" t="s">
        <v>505</v>
      </c>
      <c r="C405" s="71">
        <f t="shared" si="16"/>
        <v>2430.1336573511544</v>
      </c>
      <c r="D405" s="72" t="s">
        <v>437</v>
      </c>
      <c r="E405" s="63">
        <v>82.3</v>
      </c>
      <c r="F405" s="63">
        <v>83.9</v>
      </c>
      <c r="G405" s="63">
        <v>0</v>
      </c>
      <c r="H405" s="63">
        <v>0</v>
      </c>
      <c r="I405" s="63">
        <f t="shared" si="14"/>
        <v>3888.2138517618678</v>
      </c>
      <c r="J405" s="63">
        <v>0</v>
      </c>
      <c r="K405" s="63">
        <f>(H405-G405)*C405</f>
        <v>0</v>
      </c>
      <c r="L405" s="63">
        <f t="shared" si="15"/>
        <v>3888.2138517618678</v>
      </c>
    </row>
    <row r="406" spans="1:12" s="97" customFormat="1" ht="15.75">
      <c r="A406" s="60">
        <v>42396</v>
      </c>
      <c r="B406" s="59" t="s">
        <v>506</v>
      </c>
      <c r="C406" s="71">
        <f t="shared" si="16"/>
        <v>1724.1379310344828</v>
      </c>
      <c r="D406" s="72" t="s">
        <v>437</v>
      </c>
      <c r="E406" s="63">
        <v>116</v>
      </c>
      <c r="F406" s="63">
        <v>117.5</v>
      </c>
      <c r="G406" s="63">
        <v>119</v>
      </c>
      <c r="H406" s="63">
        <v>0</v>
      </c>
      <c r="I406" s="63">
        <f t="shared" si="14"/>
        <v>2586.206896551724</v>
      </c>
      <c r="J406" s="63">
        <f>(G406-F406)*C406</f>
        <v>2586.206896551724</v>
      </c>
      <c r="K406" s="63">
        <v>0</v>
      </c>
      <c r="L406" s="63">
        <f t="shared" si="15"/>
        <v>5172.413793103448</v>
      </c>
    </row>
    <row r="407" spans="1:12" s="97" customFormat="1" ht="15.75">
      <c r="A407" s="60">
        <v>42391</v>
      </c>
      <c r="B407" s="59" t="s">
        <v>498</v>
      </c>
      <c r="C407" s="71">
        <f t="shared" si="16"/>
        <v>1492.5373134328358</v>
      </c>
      <c r="D407" s="72" t="s">
        <v>437</v>
      </c>
      <c r="E407" s="63">
        <v>134</v>
      </c>
      <c r="F407" s="63">
        <v>135.5</v>
      </c>
      <c r="G407" s="63">
        <v>137</v>
      </c>
      <c r="H407" s="63">
        <v>138.5</v>
      </c>
      <c r="I407" s="64">
        <f t="shared" si="14"/>
        <v>2238.805970149254</v>
      </c>
      <c r="J407" s="64">
        <f>(G407-F407)*C407</f>
        <v>2238.805970149254</v>
      </c>
      <c r="K407" s="64">
        <f>(H407-G407)*C407</f>
        <v>2238.805970149254</v>
      </c>
      <c r="L407" s="64">
        <f t="shared" si="15"/>
        <v>6716.417910447762</v>
      </c>
    </row>
    <row r="408" spans="1:12" s="97" customFormat="1" ht="15.75">
      <c r="A408" s="60">
        <v>42390</v>
      </c>
      <c r="B408" s="59" t="s">
        <v>507</v>
      </c>
      <c r="C408" s="71">
        <f t="shared" si="16"/>
        <v>1593.6254980079682</v>
      </c>
      <c r="D408" s="72" t="s">
        <v>437</v>
      </c>
      <c r="E408" s="63">
        <v>125.5</v>
      </c>
      <c r="F408" s="63">
        <v>127</v>
      </c>
      <c r="G408" s="63">
        <v>128.5</v>
      </c>
      <c r="H408" s="63">
        <v>130</v>
      </c>
      <c r="I408" s="64">
        <f t="shared" si="14"/>
        <v>2390.438247011952</v>
      </c>
      <c r="J408" s="64">
        <f>(G408-F408)*C408</f>
        <v>2390.438247011952</v>
      </c>
      <c r="K408" s="64">
        <f>(H408-G408)*C408</f>
        <v>2390.438247011952</v>
      </c>
      <c r="L408" s="64">
        <f t="shared" si="15"/>
        <v>7171.314741035856</v>
      </c>
    </row>
    <row r="409" spans="1:12" s="97" customFormat="1" ht="15.75">
      <c r="A409" s="60">
        <v>42390</v>
      </c>
      <c r="B409" s="59" t="s">
        <v>508</v>
      </c>
      <c r="C409" s="71">
        <f t="shared" si="16"/>
        <v>3007.5187969924814</v>
      </c>
      <c r="D409" s="72" t="s">
        <v>437</v>
      </c>
      <c r="E409" s="63">
        <v>66.5</v>
      </c>
      <c r="F409" s="63">
        <v>67.5</v>
      </c>
      <c r="G409" s="63">
        <v>0</v>
      </c>
      <c r="H409" s="63">
        <v>0</v>
      </c>
      <c r="I409" s="63">
        <f t="shared" si="14"/>
        <v>3007.5187969924814</v>
      </c>
      <c r="J409" s="63">
        <v>0</v>
      </c>
      <c r="K409" s="63">
        <f>(H409-G409)*C409</f>
        <v>0</v>
      </c>
      <c r="L409" s="63">
        <f t="shared" si="15"/>
        <v>3007.5187969924814</v>
      </c>
    </row>
    <row r="410" spans="1:12" s="97" customFormat="1" ht="15.75">
      <c r="A410" s="60">
        <v>42388</v>
      </c>
      <c r="B410" s="59" t="s">
        <v>509</v>
      </c>
      <c r="C410" s="71">
        <f t="shared" si="16"/>
        <v>1739.1304347826087</v>
      </c>
      <c r="D410" s="72" t="s">
        <v>437</v>
      </c>
      <c r="E410" s="63">
        <v>115</v>
      </c>
      <c r="F410" s="63">
        <v>116.45</v>
      </c>
      <c r="G410" s="63">
        <v>0</v>
      </c>
      <c r="H410" s="63">
        <v>0</v>
      </c>
      <c r="I410" s="63">
        <f t="shared" si="14"/>
        <v>2521.7391304347875</v>
      </c>
      <c r="J410" s="63">
        <v>0</v>
      </c>
      <c r="K410" s="63">
        <f>(H410-G410)*C410</f>
        <v>0</v>
      </c>
      <c r="L410" s="63">
        <f t="shared" si="15"/>
        <v>2521.7391304347875</v>
      </c>
    </row>
    <row r="411" spans="1:12" s="97" customFormat="1" ht="15.75">
      <c r="A411" s="60">
        <v>42382</v>
      </c>
      <c r="B411" s="59" t="s">
        <v>510</v>
      </c>
      <c r="C411" s="71">
        <f t="shared" si="16"/>
        <v>2702.7027027027025</v>
      </c>
      <c r="D411" s="72" t="s">
        <v>437</v>
      </c>
      <c r="E411" s="63">
        <v>74</v>
      </c>
      <c r="F411" s="63">
        <v>74.75</v>
      </c>
      <c r="G411" s="63">
        <v>0</v>
      </c>
      <c r="H411" s="63">
        <v>0</v>
      </c>
      <c r="I411" s="63">
        <f t="shared" si="14"/>
        <v>2027.0270270270269</v>
      </c>
      <c r="J411" s="63">
        <v>0</v>
      </c>
      <c r="K411" s="63">
        <f>(H411-G411)*C411</f>
        <v>0</v>
      </c>
      <c r="L411" s="63">
        <f t="shared" si="15"/>
        <v>2027.0270270270269</v>
      </c>
    </row>
    <row r="412" spans="1:12" s="97" customFormat="1" ht="15.75">
      <c r="A412" s="60">
        <v>42377</v>
      </c>
      <c r="B412" s="59" t="s">
        <v>511</v>
      </c>
      <c r="C412" s="71">
        <f t="shared" si="16"/>
        <v>3894.8393378773126</v>
      </c>
      <c r="D412" s="72" t="s">
        <v>437</v>
      </c>
      <c r="E412" s="63">
        <v>51.35</v>
      </c>
      <c r="F412" s="63">
        <v>52.1</v>
      </c>
      <c r="G412" s="63">
        <v>52.85</v>
      </c>
      <c r="H412" s="63">
        <v>0</v>
      </c>
      <c r="I412" s="63">
        <f t="shared" si="14"/>
        <v>2921.1295034079844</v>
      </c>
      <c r="J412" s="63">
        <f>(G412-F412)*C412</f>
        <v>2921.1295034079844</v>
      </c>
      <c r="K412" s="63">
        <v>0</v>
      </c>
      <c r="L412" s="63">
        <f t="shared" si="15"/>
        <v>5842.259006815969</v>
      </c>
    </row>
    <row r="413" spans="1:12" s="97" customFormat="1" ht="15.75">
      <c r="A413" s="74">
        <v>42374</v>
      </c>
      <c r="B413" s="72" t="s">
        <v>438</v>
      </c>
      <c r="C413" s="72">
        <v>4000</v>
      </c>
      <c r="D413" s="72" t="s">
        <v>439</v>
      </c>
      <c r="E413" s="63">
        <v>111</v>
      </c>
      <c r="F413" s="63">
        <v>109.8</v>
      </c>
      <c r="G413" s="63">
        <v>0</v>
      </c>
      <c r="H413" s="63">
        <v>0</v>
      </c>
      <c r="I413" s="63">
        <f>-(F413-E413)*C413</f>
        <v>4800.000000000011</v>
      </c>
      <c r="J413" s="63">
        <v>0</v>
      </c>
      <c r="K413" s="63">
        <v>0</v>
      </c>
      <c r="L413" s="63">
        <f t="shared" si="15"/>
        <v>4800.000000000011</v>
      </c>
    </row>
    <row r="414" spans="1:12" s="97" customFormat="1" ht="15.75">
      <c r="A414" s="74">
        <v>42373</v>
      </c>
      <c r="B414" s="72" t="s">
        <v>440</v>
      </c>
      <c r="C414" s="72">
        <v>1300</v>
      </c>
      <c r="D414" s="72" t="s">
        <v>437</v>
      </c>
      <c r="E414" s="63">
        <v>600</v>
      </c>
      <c r="F414" s="63">
        <v>604.5</v>
      </c>
      <c r="G414" s="63">
        <v>609</v>
      </c>
      <c r="H414" s="63">
        <v>613.5</v>
      </c>
      <c r="I414" s="75">
        <f>(F414-E414)*C414</f>
        <v>5850</v>
      </c>
      <c r="J414" s="75">
        <f>(G414-F414)*C414</f>
        <v>5850</v>
      </c>
      <c r="K414" s="75">
        <f>(H414-G414)*C414</f>
        <v>5850</v>
      </c>
      <c r="L414" s="75">
        <f t="shared" si="15"/>
        <v>17550</v>
      </c>
    </row>
    <row r="415" spans="1:12" s="97" customFormat="1" ht="15.75">
      <c r="A415" s="74">
        <v>42370</v>
      </c>
      <c r="B415" s="72" t="s">
        <v>440</v>
      </c>
      <c r="C415" s="72">
        <v>1300</v>
      </c>
      <c r="D415" s="72" t="s">
        <v>437</v>
      </c>
      <c r="E415" s="63">
        <v>592</v>
      </c>
      <c r="F415" s="63">
        <v>596.5</v>
      </c>
      <c r="G415" s="63">
        <v>601</v>
      </c>
      <c r="H415" s="63">
        <v>0</v>
      </c>
      <c r="I415" s="75">
        <f>(F415-E415)*C415</f>
        <v>5850</v>
      </c>
      <c r="J415" s="75">
        <f>(G415-F415)*C415</f>
        <v>5850</v>
      </c>
      <c r="K415" s="75">
        <v>0</v>
      </c>
      <c r="L415" s="75">
        <f t="shared" si="15"/>
        <v>11700</v>
      </c>
    </row>
    <row r="416" spans="1:12" s="97" customFormat="1" ht="15.75">
      <c r="A416" s="74">
        <v>42368</v>
      </c>
      <c r="B416" s="72" t="s">
        <v>441</v>
      </c>
      <c r="C416" s="72">
        <v>5000</v>
      </c>
      <c r="D416" s="72" t="s">
        <v>437</v>
      </c>
      <c r="E416" s="63">
        <v>101.2</v>
      </c>
      <c r="F416" s="63">
        <v>102.4</v>
      </c>
      <c r="G416" s="63">
        <v>0</v>
      </c>
      <c r="H416" s="63">
        <v>0</v>
      </c>
      <c r="I416" s="75">
        <f>(F416-E416)*C416</f>
        <v>6000.000000000015</v>
      </c>
      <c r="J416" s="75">
        <v>0</v>
      </c>
      <c r="K416" s="75">
        <v>0</v>
      </c>
      <c r="L416" s="75">
        <f t="shared" si="15"/>
        <v>6000.000000000015</v>
      </c>
    </row>
    <row r="417" spans="1:12" s="97" customFormat="1" ht="15.75">
      <c r="A417" s="74">
        <v>42366</v>
      </c>
      <c r="B417" s="72" t="s">
        <v>442</v>
      </c>
      <c r="C417" s="72">
        <v>600</v>
      </c>
      <c r="D417" s="72" t="s">
        <v>437</v>
      </c>
      <c r="E417" s="63">
        <v>809</v>
      </c>
      <c r="F417" s="63">
        <v>817.9</v>
      </c>
      <c r="G417" s="63">
        <v>0</v>
      </c>
      <c r="H417" s="63">
        <v>0</v>
      </c>
      <c r="I417" s="75">
        <f>(F417-E417)*C417</f>
        <v>5339.999999999986</v>
      </c>
      <c r="J417" s="75">
        <v>0</v>
      </c>
      <c r="K417" s="75">
        <v>0</v>
      </c>
      <c r="L417" s="75">
        <f t="shared" si="15"/>
        <v>5339.999999999986</v>
      </c>
    </row>
    <row r="418" spans="1:12" s="97" customFormat="1" ht="15.75">
      <c r="A418" s="74">
        <v>42361</v>
      </c>
      <c r="B418" s="72" t="s">
        <v>185</v>
      </c>
      <c r="C418" s="72">
        <v>700</v>
      </c>
      <c r="D418" s="72" t="s">
        <v>437</v>
      </c>
      <c r="E418" s="63">
        <v>870</v>
      </c>
      <c r="F418" s="63">
        <v>878</v>
      </c>
      <c r="G418" s="63">
        <v>0</v>
      </c>
      <c r="H418" s="63">
        <v>0</v>
      </c>
      <c r="I418" s="75">
        <f>(F418-E418)*C418</f>
        <v>5600</v>
      </c>
      <c r="J418" s="75">
        <v>0</v>
      </c>
      <c r="K418" s="75">
        <v>0</v>
      </c>
      <c r="L418" s="75">
        <f t="shared" si="15"/>
        <v>5600</v>
      </c>
    </row>
    <row r="419" spans="1:12" s="97" customFormat="1" ht="15.75">
      <c r="A419" s="74">
        <v>42359</v>
      </c>
      <c r="B419" s="72" t="s">
        <v>443</v>
      </c>
      <c r="C419" s="72">
        <v>500</v>
      </c>
      <c r="D419" s="72" t="s">
        <v>444</v>
      </c>
      <c r="E419" s="63">
        <v>1105</v>
      </c>
      <c r="F419" s="63">
        <v>1105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</row>
    <row r="420" spans="1:12" s="97" customFormat="1" ht="15.75">
      <c r="A420" s="74">
        <v>42356</v>
      </c>
      <c r="B420" s="72" t="s">
        <v>445</v>
      </c>
      <c r="C420" s="72">
        <v>2000</v>
      </c>
      <c r="D420" s="72" t="s">
        <v>439</v>
      </c>
      <c r="E420" s="63">
        <v>229</v>
      </c>
      <c r="F420" s="63">
        <v>226.6</v>
      </c>
      <c r="G420" s="63">
        <v>0</v>
      </c>
      <c r="H420" s="63">
        <v>0</v>
      </c>
      <c r="I420" s="63">
        <f>-(F420-E420)*C420</f>
        <v>4800.000000000011</v>
      </c>
      <c r="J420" s="63">
        <v>0</v>
      </c>
      <c r="K420" s="63">
        <v>0</v>
      </c>
      <c r="L420" s="63">
        <f aca="true" t="shared" si="17" ref="L420:L454">(I420+J420+K420)</f>
        <v>4800.000000000011</v>
      </c>
    </row>
    <row r="421" spans="1:12" s="97" customFormat="1" ht="15.75">
      <c r="A421" s="74">
        <v>42355</v>
      </c>
      <c r="B421" s="72" t="s">
        <v>446</v>
      </c>
      <c r="C421" s="72">
        <v>2000</v>
      </c>
      <c r="D421" s="72" t="s">
        <v>437</v>
      </c>
      <c r="E421" s="63">
        <v>256.5</v>
      </c>
      <c r="F421" s="63">
        <v>259.5</v>
      </c>
      <c r="G421" s="63">
        <v>0</v>
      </c>
      <c r="H421" s="63">
        <v>0</v>
      </c>
      <c r="I421" s="75">
        <f>(F421-E421)*C421</f>
        <v>6000</v>
      </c>
      <c r="J421" s="75">
        <v>0</v>
      </c>
      <c r="K421" s="75">
        <v>0</v>
      </c>
      <c r="L421" s="75">
        <f t="shared" si="17"/>
        <v>6000</v>
      </c>
    </row>
    <row r="422" spans="1:12" s="97" customFormat="1" ht="15.75">
      <c r="A422" s="74">
        <v>42324</v>
      </c>
      <c r="B422" s="72" t="s">
        <v>412</v>
      </c>
      <c r="C422" s="72">
        <v>800</v>
      </c>
      <c r="D422" s="72" t="s">
        <v>437</v>
      </c>
      <c r="E422" s="63">
        <v>566</v>
      </c>
      <c r="F422" s="63">
        <v>573</v>
      </c>
      <c r="G422" s="63">
        <v>580</v>
      </c>
      <c r="H422" s="63">
        <v>0</v>
      </c>
      <c r="I422" s="75">
        <f>(F422-E422)*C422</f>
        <v>5600</v>
      </c>
      <c r="J422" s="75">
        <f>(G422-F422)*C422</f>
        <v>5600</v>
      </c>
      <c r="K422" s="75">
        <v>0</v>
      </c>
      <c r="L422" s="75">
        <f t="shared" si="17"/>
        <v>11200</v>
      </c>
    </row>
    <row r="423" spans="1:12" s="97" customFormat="1" ht="15.75">
      <c r="A423" s="74">
        <v>42323</v>
      </c>
      <c r="B423" s="72" t="s">
        <v>447</v>
      </c>
      <c r="C423" s="72">
        <v>2000</v>
      </c>
      <c r="D423" s="72" t="s">
        <v>437</v>
      </c>
      <c r="E423" s="63">
        <v>285</v>
      </c>
      <c r="F423" s="63">
        <v>288</v>
      </c>
      <c r="G423" s="63">
        <v>0</v>
      </c>
      <c r="H423" s="63">
        <v>0</v>
      </c>
      <c r="I423" s="75">
        <f>(F423-E423)*C423</f>
        <v>6000</v>
      </c>
      <c r="J423" s="75">
        <v>0</v>
      </c>
      <c r="K423" s="75">
        <f>(H423-G423)*C423</f>
        <v>0</v>
      </c>
      <c r="L423" s="75">
        <f t="shared" si="17"/>
        <v>6000</v>
      </c>
    </row>
    <row r="424" spans="1:12" s="97" customFormat="1" ht="15.75">
      <c r="A424" s="74">
        <v>42352</v>
      </c>
      <c r="B424" s="72" t="s">
        <v>448</v>
      </c>
      <c r="C424" s="72">
        <v>8000</v>
      </c>
      <c r="D424" s="72" t="s">
        <v>437</v>
      </c>
      <c r="E424" s="63">
        <v>80.5</v>
      </c>
      <c r="F424" s="63">
        <v>81.25</v>
      </c>
      <c r="G424" s="63">
        <v>82</v>
      </c>
      <c r="H424" s="63">
        <v>0</v>
      </c>
      <c r="I424" s="75">
        <f>(F424-E424)*C424</f>
        <v>6000</v>
      </c>
      <c r="J424" s="75">
        <f>(G424-F424)*C424</f>
        <v>6000</v>
      </c>
      <c r="K424" s="75">
        <v>0</v>
      </c>
      <c r="L424" s="75">
        <f t="shared" si="17"/>
        <v>12000</v>
      </c>
    </row>
    <row r="425" spans="1:12" s="97" customFormat="1" ht="15.75">
      <c r="A425" s="74">
        <v>42348</v>
      </c>
      <c r="B425" s="72" t="s">
        <v>449</v>
      </c>
      <c r="C425" s="72">
        <v>125</v>
      </c>
      <c r="D425" s="72" t="s">
        <v>437</v>
      </c>
      <c r="E425" s="63">
        <v>4490</v>
      </c>
      <c r="F425" s="63">
        <v>4535</v>
      </c>
      <c r="G425" s="63">
        <v>0</v>
      </c>
      <c r="H425" s="63">
        <v>0</v>
      </c>
      <c r="I425" s="75">
        <f>(F425-E425)*C425</f>
        <v>5625</v>
      </c>
      <c r="J425" s="75">
        <v>0</v>
      </c>
      <c r="K425" s="75">
        <v>0</v>
      </c>
      <c r="L425" s="75">
        <f t="shared" si="17"/>
        <v>5625</v>
      </c>
    </row>
    <row r="426" spans="1:12" s="97" customFormat="1" ht="15.75">
      <c r="A426" s="74">
        <v>42347</v>
      </c>
      <c r="B426" s="72" t="s">
        <v>450</v>
      </c>
      <c r="C426" s="72">
        <v>7000</v>
      </c>
      <c r="D426" s="72" t="s">
        <v>439</v>
      </c>
      <c r="E426" s="63">
        <v>87</v>
      </c>
      <c r="F426" s="63">
        <v>86.3</v>
      </c>
      <c r="G426" s="63">
        <v>0</v>
      </c>
      <c r="H426" s="63">
        <v>0</v>
      </c>
      <c r="I426" s="64">
        <f>-(F426-E426)*C426</f>
        <v>4900.00000000002</v>
      </c>
      <c r="J426" s="64">
        <v>0</v>
      </c>
      <c r="K426" s="64">
        <v>0</v>
      </c>
      <c r="L426" s="64">
        <f t="shared" si="17"/>
        <v>4900.00000000002</v>
      </c>
    </row>
    <row r="427" spans="1:12" s="97" customFormat="1" ht="15.75">
      <c r="A427" s="74">
        <v>42346</v>
      </c>
      <c r="B427" s="72" t="s">
        <v>451</v>
      </c>
      <c r="C427" s="72">
        <v>1400</v>
      </c>
      <c r="D427" s="72" t="s">
        <v>439</v>
      </c>
      <c r="E427" s="63">
        <v>344.5</v>
      </c>
      <c r="F427" s="63">
        <v>340.5</v>
      </c>
      <c r="G427" s="63">
        <v>336.5</v>
      </c>
      <c r="H427" s="63">
        <v>0</v>
      </c>
      <c r="I427" s="63">
        <f>-(F427-E427)*C427</f>
        <v>5600</v>
      </c>
      <c r="J427" s="63">
        <f>-(G427-F427)*C427</f>
        <v>5600</v>
      </c>
      <c r="K427" s="63">
        <v>0</v>
      </c>
      <c r="L427" s="63">
        <f t="shared" si="17"/>
        <v>11200</v>
      </c>
    </row>
    <row r="428" spans="1:12" s="97" customFormat="1" ht="15.75">
      <c r="A428" s="74">
        <v>42345</v>
      </c>
      <c r="B428" s="72" t="s">
        <v>137</v>
      </c>
      <c r="C428" s="72">
        <v>1600</v>
      </c>
      <c r="D428" s="72" t="s">
        <v>437</v>
      </c>
      <c r="E428" s="63">
        <v>291</v>
      </c>
      <c r="F428" s="63">
        <v>294.5</v>
      </c>
      <c r="G428" s="63">
        <v>0</v>
      </c>
      <c r="H428" s="63">
        <v>0</v>
      </c>
      <c r="I428" s="75">
        <f>(F428-E428)*C428</f>
        <v>5600</v>
      </c>
      <c r="J428" s="75">
        <v>0</v>
      </c>
      <c r="K428" s="75">
        <v>0</v>
      </c>
      <c r="L428" s="75">
        <f t="shared" si="17"/>
        <v>5600</v>
      </c>
    </row>
    <row r="429" spans="1:12" s="97" customFormat="1" ht="15.75">
      <c r="A429" s="74">
        <v>42342</v>
      </c>
      <c r="B429" s="72" t="s">
        <v>450</v>
      </c>
      <c r="C429" s="72">
        <v>7000</v>
      </c>
      <c r="D429" s="72" t="s">
        <v>439</v>
      </c>
      <c r="E429" s="63">
        <v>90.7</v>
      </c>
      <c r="F429" s="63">
        <v>89.9</v>
      </c>
      <c r="G429" s="63">
        <v>0</v>
      </c>
      <c r="H429" s="63">
        <v>0</v>
      </c>
      <c r="I429" s="64">
        <f>-(F429-E429)*C429</f>
        <v>5599.99999999998</v>
      </c>
      <c r="J429" s="64">
        <v>0</v>
      </c>
      <c r="K429" s="64">
        <v>0</v>
      </c>
      <c r="L429" s="64">
        <f t="shared" si="17"/>
        <v>5599.99999999998</v>
      </c>
    </row>
    <row r="430" spans="1:12" s="97" customFormat="1" ht="15.75">
      <c r="A430" s="74">
        <v>42340</v>
      </c>
      <c r="B430" s="72" t="s">
        <v>449</v>
      </c>
      <c r="C430" s="72">
        <v>125</v>
      </c>
      <c r="D430" s="72" t="s">
        <v>437</v>
      </c>
      <c r="E430" s="63">
        <v>4635</v>
      </c>
      <c r="F430" s="63">
        <v>4655</v>
      </c>
      <c r="G430" s="63">
        <v>0</v>
      </c>
      <c r="H430" s="63">
        <v>0</v>
      </c>
      <c r="I430" s="75">
        <f>(F430-E430)*C430</f>
        <v>2500</v>
      </c>
      <c r="J430" s="75">
        <v>0</v>
      </c>
      <c r="K430" s="75">
        <v>0</v>
      </c>
      <c r="L430" s="75">
        <f t="shared" si="17"/>
        <v>2500</v>
      </c>
    </row>
    <row r="431" spans="1:12" s="97" customFormat="1" ht="15.75">
      <c r="A431" s="74">
        <v>42339</v>
      </c>
      <c r="B431" s="72" t="s">
        <v>453</v>
      </c>
      <c r="C431" s="72">
        <v>7000</v>
      </c>
      <c r="D431" s="72" t="s">
        <v>437</v>
      </c>
      <c r="E431" s="63">
        <v>95.4</v>
      </c>
      <c r="F431" s="63">
        <v>96.4</v>
      </c>
      <c r="G431" s="63">
        <v>0</v>
      </c>
      <c r="H431" s="63">
        <v>0</v>
      </c>
      <c r="I431" s="75">
        <f>(F431-E431)*C431</f>
        <v>7000</v>
      </c>
      <c r="J431" s="75">
        <v>0</v>
      </c>
      <c r="K431" s="75">
        <v>0</v>
      </c>
      <c r="L431" s="75">
        <f t="shared" si="17"/>
        <v>7000</v>
      </c>
    </row>
    <row r="432" spans="1:12" s="97" customFormat="1" ht="15.75">
      <c r="A432" s="74">
        <v>42338</v>
      </c>
      <c r="B432" s="72" t="s">
        <v>454</v>
      </c>
      <c r="C432" s="72">
        <v>4000</v>
      </c>
      <c r="D432" s="72" t="s">
        <v>439</v>
      </c>
      <c r="E432" s="63">
        <v>90.8</v>
      </c>
      <c r="F432" s="63">
        <v>95</v>
      </c>
      <c r="G432" s="63">
        <v>0</v>
      </c>
      <c r="H432" s="63">
        <v>0</v>
      </c>
      <c r="I432" s="73">
        <f>-(F432-E432)*C432</f>
        <v>-16800.00000000001</v>
      </c>
      <c r="J432" s="73">
        <v>0</v>
      </c>
      <c r="K432" s="73">
        <v>0</v>
      </c>
      <c r="L432" s="73">
        <f t="shared" si="17"/>
        <v>-16800.00000000001</v>
      </c>
    </row>
    <row r="433" spans="1:12" s="97" customFormat="1" ht="15.75">
      <c r="A433" s="74">
        <v>42335</v>
      </c>
      <c r="B433" s="72" t="s">
        <v>214</v>
      </c>
      <c r="C433" s="72">
        <v>3100</v>
      </c>
      <c r="D433" s="72" t="s">
        <v>437</v>
      </c>
      <c r="E433" s="63">
        <v>180</v>
      </c>
      <c r="F433" s="63">
        <v>182</v>
      </c>
      <c r="G433" s="63">
        <v>0</v>
      </c>
      <c r="H433" s="63">
        <v>0</v>
      </c>
      <c r="I433" s="75">
        <f>(F433-E433)*C433</f>
        <v>6200</v>
      </c>
      <c r="J433" s="75">
        <v>0</v>
      </c>
      <c r="K433" s="75">
        <v>0</v>
      </c>
      <c r="L433" s="75">
        <f t="shared" si="17"/>
        <v>6200</v>
      </c>
    </row>
    <row r="434" spans="1:12" s="97" customFormat="1" ht="15.75">
      <c r="A434" s="74">
        <v>42334</v>
      </c>
      <c r="B434" s="72" t="s">
        <v>455</v>
      </c>
      <c r="C434" s="72">
        <v>1400</v>
      </c>
      <c r="D434" s="72" t="s">
        <v>437</v>
      </c>
      <c r="E434" s="63">
        <v>362.5</v>
      </c>
      <c r="F434" s="63">
        <v>364.6</v>
      </c>
      <c r="G434" s="63">
        <v>0</v>
      </c>
      <c r="H434" s="63">
        <v>0</v>
      </c>
      <c r="I434" s="75">
        <f>(F434-E434)*C434</f>
        <v>2940.000000000032</v>
      </c>
      <c r="J434" s="75">
        <v>0</v>
      </c>
      <c r="K434" s="75">
        <v>0</v>
      </c>
      <c r="L434" s="75">
        <f t="shared" si="17"/>
        <v>2940.000000000032</v>
      </c>
    </row>
    <row r="435" spans="1:12" s="97" customFormat="1" ht="15.75">
      <c r="A435" s="74">
        <v>42332</v>
      </c>
      <c r="B435" s="72" t="s">
        <v>354</v>
      </c>
      <c r="C435" s="72">
        <v>1500</v>
      </c>
      <c r="D435" s="72" t="s">
        <v>437</v>
      </c>
      <c r="E435" s="63">
        <v>423</v>
      </c>
      <c r="F435" s="63">
        <v>427</v>
      </c>
      <c r="G435" s="63">
        <v>431</v>
      </c>
      <c r="H435" s="63">
        <v>435</v>
      </c>
      <c r="I435" s="75">
        <f>(F435-E435)*C435</f>
        <v>6000</v>
      </c>
      <c r="J435" s="75">
        <f>(G435-F435)*C435</f>
        <v>6000</v>
      </c>
      <c r="K435" s="75">
        <f>(H435-G435)*C435</f>
        <v>6000</v>
      </c>
      <c r="L435" s="75">
        <f t="shared" si="17"/>
        <v>18000</v>
      </c>
    </row>
    <row r="436" spans="1:12" s="97" customFormat="1" ht="15.75">
      <c r="A436" s="74">
        <v>42328</v>
      </c>
      <c r="B436" s="72" t="s">
        <v>451</v>
      </c>
      <c r="C436" s="72">
        <v>1400</v>
      </c>
      <c r="D436" s="72" t="s">
        <v>437</v>
      </c>
      <c r="E436" s="63">
        <v>355</v>
      </c>
      <c r="F436" s="63">
        <v>359.5</v>
      </c>
      <c r="G436" s="63">
        <v>0</v>
      </c>
      <c r="H436" s="63">
        <v>0</v>
      </c>
      <c r="I436" s="75">
        <f>(F436-E436)*C436</f>
        <v>6300</v>
      </c>
      <c r="J436" s="75">
        <v>0</v>
      </c>
      <c r="K436" s="75">
        <v>0</v>
      </c>
      <c r="L436" s="75">
        <f t="shared" si="17"/>
        <v>6300</v>
      </c>
    </row>
    <row r="437" spans="1:12" s="97" customFormat="1" ht="15.75">
      <c r="A437" s="74">
        <v>42326</v>
      </c>
      <c r="B437" s="72" t="s">
        <v>456</v>
      </c>
      <c r="C437" s="72">
        <v>400</v>
      </c>
      <c r="D437" s="72" t="s">
        <v>439</v>
      </c>
      <c r="E437" s="63">
        <v>89.5</v>
      </c>
      <c r="F437" s="63">
        <v>93.5</v>
      </c>
      <c r="G437" s="63">
        <v>0</v>
      </c>
      <c r="H437" s="63">
        <v>0</v>
      </c>
      <c r="I437" s="73">
        <f>-(F437-E437)*C437</f>
        <v>-1600</v>
      </c>
      <c r="J437" s="73">
        <v>0</v>
      </c>
      <c r="K437" s="73">
        <v>0</v>
      </c>
      <c r="L437" s="73">
        <f t="shared" si="17"/>
        <v>-1600</v>
      </c>
    </row>
    <row r="438" spans="1:12" s="97" customFormat="1" ht="15.75">
      <c r="A438" s="74">
        <v>42325</v>
      </c>
      <c r="B438" s="72" t="s">
        <v>456</v>
      </c>
      <c r="C438" s="72">
        <v>400</v>
      </c>
      <c r="D438" s="72" t="s">
        <v>437</v>
      </c>
      <c r="E438" s="63">
        <v>1380</v>
      </c>
      <c r="F438" s="63">
        <v>1395</v>
      </c>
      <c r="G438" s="63">
        <v>81.2</v>
      </c>
      <c r="H438" s="63">
        <v>272</v>
      </c>
      <c r="I438" s="75">
        <f>(F438-E438)*C438</f>
        <v>6000</v>
      </c>
      <c r="J438" s="75">
        <v>0</v>
      </c>
      <c r="K438" s="75">
        <v>0</v>
      </c>
      <c r="L438" s="75">
        <f t="shared" si="17"/>
        <v>6000</v>
      </c>
    </row>
    <row r="439" spans="1:12" s="97" customFormat="1" ht="15.75">
      <c r="A439" s="74">
        <v>42324</v>
      </c>
      <c r="B439" s="72" t="s">
        <v>452</v>
      </c>
      <c r="C439" s="72">
        <v>5000</v>
      </c>
      <c r="D439" s="72" t="s">
        <v>439</v>
      </c>
      <c r="E439" s="63">
        <v>110.5</v>
      </c>
      <c r="F439" s="63">
        <v>112.9</v>
      </c>
      <c r="G439" s="63">
        <v>129</v>
      </c>
      <c r="H439" s="63">
        <v>127</v>
      </c>
      <c r="I439" s="73">
        <f>-(F439-E439)*C439</f>
        <v>-12000.00000000003</v>
      </c>
      <c r="J439" s="73">
        <v>0</v>
      </c>
      <c r="K439" s="73">
        <v>0</v>
      </c>
      <c r="L439" s="73">
        <f t="shared" si="17"/>
        <v>-12000.00000000003</v>
      </c>
    </row>
    <row r="440" spans="1:12" s="97" customFormat="1" ht="15.75">
      <c r="A440" s="74">
        <v>42321</v>
      </c>
      <c r="B440" s="72" t="s">
        <v>312</v>
      </c>
      <c r="C440" s="72">
        <v>7000</v>
      </c>
      <c r="D440" s="72" t="s">
        <v>437</v>
      </c>
      <c r="E440" s="63">
        <v>79.6</v>
      </c>
      <c r="F440" s="63">
        <v>80.4</v>
      </c>
      <c r="G440" s="63">
        <v>81.2</v>
      </c>
      <c r="H440" s="63">
        <v>272</v>
      </c>
      <c r="I440" s="75">
        <f>(F440-E440)*C440</f>
        <v>5600.00000000008</v>
      </c>
      <c r="J440" s="75">
        <f>(G440-F440)*C440</f>
        <v>5599.99999999998</v>
      </c>
      <c r="K440" s="75">
        <v>0</v>
      </c>
      <c r="L440" s="75">
        <f t="shared" si="17"/>
        <v>11200.00000000006</v>
      </c>
    </row>
    <row r="441" spans="1:12" s="97" customFormat="1" ht="15.75">
      <c r="A441" s="74">
        <v>42317</v>
      </c>
      <c r="B441" s="72" t="s">
        <v>457</v>
      </c>
      <c r="C441" s="72">
        <v>3000</v>
      </c>
      <c r="D441" s="72" t="s">
        <v>439</v>
      </c>
      <c r="E441" s="63">
        <v>133</v>
      </c>
      <c r="F441" s="63">
        <v>131</v>
      </c>
      <c r="G441" s="63">
        <v>129</v>
      </c>
      <c r="H441" s="63">
        <v>127</v>
      </c>
      <c r="I441" s="63">
        <f>-(F441-E441)*C441</f>
        <v>6000</v>
      </c>
      <c r="J441" s="63">
        <f>-(G441-F441)*C441</f>
        <v>6000</v>
      </c>
      <c r="K441" s="63">
        <f>-(H441-G441)*C441</f>
        <v>6000</v>
      </c>
      <c r="L441" s="63">
        <f t="shared" si="17"/>
        <v>18000</v>
      </c>
    </row>
    <row r="442" spans="1:12" s="97" customFormat="1" ht="15.75">
      <c r="A442" s="74">
        <v>42313</v>
      </c>
      <c r="B442" s="72" t="s">
        <v>458</v>
      </c>
      <c r="C442" s="72">
        <v>1100</v>
      </c>
      <c r="D442" s="72" t="s">
        <v>439</v>
      </c>
      <c r="E442" s="63">
        <v>471</v>
      </c>
      <c r="F442" s="63">
        <v>465.5</v>
      </c>
      <c r="G442" s="63">
        <v>460</v>
      </c>
      <c r="H442" s="63">
        <v>0</v>
      </c>
      <c r="I442" s="63">
        <f>-(F442-E442)*C442</f>
        <v>6050</v>
      </c>
      <c r="J442" s="63">
        <f>-(G442-F442)*C442</f>
        <v>6050</v>
      </c>
      <c r="K442" s="63">
        <v>0</v>
      </c>
      <c r="L442" s="63">
        <f t="shared" si="17"/>
        <v>12100</v>
      </c>
    </row>
    <row r="443" spans="1:12" s="97" customFormat="1" ht="15.75">
      <c r="A443" s="74">
        <v>42312</v>
      </c>
      <c r="B443" s="72" t="s">
        <v>200</v>
      </c>
      <c r="C443" s="72">
        <v>3000</v>
      </c>
      <c r="D443" s="72" t="s">
        <v>439</v>
      </c>
      <c r="E443" s="63">
        <v>163.5</v>
      </c>
      <c r="F443" s="63">
        <v>161.5</v>
      </c>
      <c r="G443" s="63">
        <v>159.5</v>
      </c>
      <c r="H443" s="63">
        <v>0</v>
      </c>
      <c r="I443" s="63">
        <f>-(F443-E443)*C443</f>
        <v>6000</v>
      </c>
      <c r="J443" s="63">
        <f>-(G443-F443)*C443</f>
        <v>6000</v>
      </c>
      <c r="K443" s="63">
        <v>0</v>
      </c>
      <c r="L443" s="63">
        <f t="shared" si="17"/>
        <v>12000</v>
      </c>
    </row>
    <row r="444" spans="1:12" s="97" customFormat="1" ht="15.75">
      <c r="A444" s="74">
        <v>42311</v>
      </c>
      <c r="B444" s="72" t="s">
        <v>459</v>
      </c>
      <c r="C444" s="72">
        <v>2000</v>
      </c>
      <c r="D444" s="72" t="s">
        <v>437</v>
      </c>
      <c r="E444" s="63">
        <v>287.5</v>
      </c>
      <c r="F444" s="63">
        <v>290.5</v>
      </c>
      <c r="G444" s="63">
        <v>0</v>
      </c>
      <c r="H444" s="63">
        <v>0</v>
      </c>
      <c r="I444" s="75">
        <f>(F444-E444)*C444</f>
        <v>6000</v>
      </c>
      <c r="J444" s="75">
        <v>0</v>
      </c>
      <c r="K444" s="75">
        <f>(H444-G444)*C444</f>
        <v>0</v>
      </c>
      <c r="L444" s="75">
        <f t="shared" si="17"/>
        <v>6000</v>
      </c>
    </row>
    <row r="445" spans="1:12" s="97" customFormat="1" ht="15.75">
      <c r="A445" s="74">
        <v>42310</v>
      </c>
      <c r="B445" s="72" t="s">
        <v>446</v>
      </c>
      <c r="C445" s="72">
        <v>2000</v>
      </c>
      <c r="D445" s="72" t="s">
        <v>439</v>
      </c>
      <c r="E445" s="63">
        <v>237.5</v>
      </c>
      <c r="F445" s="63">
        <v>235.1</v>
      </c>
      <c r="G445" s="63">
        <v>0</v>
      </c>
      <c r="H445" s="63">
        <v>0</v>
      </c>
      <c r="I445" s="63">
        <f>-(F445-E445)*C445</f>
        <v>4800.000000000011</v>
      </c>
      <c r="J445" s="63">
        <v>0</v>
      </c>
      <c r="K445" s="63">
        <v>0</v>
      </c>
      <c r="L445" s="63">
        <f t="shared" si="17"/>
        <v>4800.000000000011</v>
      </c>
    </row>
    <row r="446" spans="1:12" s="97" customFormat="1" ht="15.75">
      <c r="A446" s="74">
        <v>42305</v>
      </c>
      <c r="B446" s="72" t="s">
        <v>452</v>
      </c>
      <c r="C446" s="72">
        <v>2000</v>
      </c>
      <c r="D446" s="72" t="s">
        <v>439</v>
      </c>
      <c r="E446" s="63">
        <v>124</v>
      </c>
      <c r="F446" s="63">
        <v>122</v>
      </c>
      <c r="G446" s="63">
        <v>120</v>
      </c>
      <c r="H446" s="63">
        <v>0</v>
      </c>
      <c r="I446" s="63">
        <f>-(F446-E446)*C446</f>
        <v>4000</v>
      </c>
      <c r="J446" s="63">
        <f>-(G446-F446)*C446</f>
        <v>4000</v>
      </c>
      <c r="K446" s="63">
        <v>0</v>
      </c>
      <c r="L446" s="63">
        <f t="shared" si="17"/>
        <v>8000</v>
      </c>
    </row>
    <row r="447" spans="1:12" s="97" customFormat="1" ht="15.75">
      <c r="A447" s="74">
        <v>42304</v>
      </c>
      <c r="B447" s="72" t="s">
        <v>459</v>
      </c>
      <c r="C447" s="72">
        <v>1000</v>
      </c>
      <c r="D447" s="72" t="s">
        <v>437</v>
      </c>
      <c r="E447" s="63">
        <v>260</v>
      </c>
      <c r="F447" s="63">
        <v>264</v>
      </c>
      <c r="G447" s="63">
        <v>268</v>
      </c>
      <c r="H447" s="63">
        <v>272</v>
      </c>
      <c r="I447" s="75">
        <f>(F447-E447)*C447</f>
        <v>4000</v>
      </c>
      <c r="J447" s="75">
        <f>(G447-F447)*C447</f>
        <v>4000</v>
      </c>
      <c r="K447" s="75">
        <f>(H447-G447)*C447</f>
        <v>4000</v>
      </c>
      <c r="L447" s="75">
        <f t="shared" si="17"/>
        <v>12000</v>
      </c>
    </row>
    <row r="448" spans="1:12" s="97" customFormat="1" ht="15.75">
      <c r="A448" s="74">
        <v>42303</v>
      </c>
      <c r="B448" s="72" t="s">
        <v>140</v>
      </c>
      <c r="C448" s="72">
        <v>1000</v>
      </c>
      <c r="D448" s="72" t="s">
        <v>437</v>
      </c>
      <c r="E448" s="63">
        <v>219.5</v>
      </c>
      <c r="F448" s="63">
        <v>211.5</v>
      </c>
      <c r="G448" s="63">
        <v>0</v>
      </c>
      <c r="H448" s="63">
        <v>0</v>
      </c>
      <c r="I448" s="76">
        <f>(F448-E448)*C448</f>
        <v>-8000</v>
      </c>
      <c r="J448" s="76">
        <v>0</v>
      </c>
      <c r="K448" s="76">
        <v>0</v>
      </c>
      <c r="L448" s="76">
        <f t="shared" si="17"/>
        <v>-8000</v>
      </c>
    </row>
    <row r="449" spans="1:12" s="97" customFormat="1" ht="15.75">
      <c r="A449" s="74">
        <v>42297</v>
      </c>
      <c r="B449" s="72" t="s">
        <v>454</v>
      </c>
      <c r="C449" s="72">
        <v>2000</v>
      </c>
      <c r="D449" s="72" t="s">
        <v>439</v>
      </c>
      <c r="E449" s="63">
        <v>102</v>
      </c>
      <c r="F449" s="63">
        <v>100</v>
      </c>
      <c r="G449" s="63">
        <v>0</v>
      </c>
      <c r="H449" s="63">
        <v>0</v>
      </c>
      <c r="I449" s="63">
        <f>-(F449-E449)*C449</f>
        <v>4000</v>
      </c>
      <c r="J449" s="63">
        <v>0</v>
      </c>
      <c r="K449" s="63">
        <v>0</v>
      </c>
      <c r="L449" s="63">
        <f t="shared" si="17"/>
        <v>4000</v>
      </c>
    </row>
    <row r="450" spans="1:12" s="97" customFormat="1" ht="15.75">
      <c r="A450" s="74">
        <v>42296</v>
      </c>
      <c r="B450" s="72" t="s">
        <v>449</v>
      </c>
      <c r="C450" s="72">
        <v>125</v>
      </c>
      <c r="D450" s="72" t="s">
        <v>437</v>
      </c>
      <c r="E450" s="63">
        <v>4450</v>
      </c>
      <c r="F450" s="63">
        <v>4480</v>
      </c>
      <c r="G450" s="63">
        <v>0</v>
      </c>
      <c r="H450" s="63">
        <v>0</v>
      </c>
      <c r="I450" s="75">
        <f>(F450-E450)*C450</f>
        <v>3750</v>
      </c>
      <c r="J450" s="75">
        <v>0</v>
      </c>
      <c r="K450" s="75">
        <v>0</v>
      </c>
      <c r="L450" s="75">
        <f t="shared" si="17"/>
        <v>3750</v>
      </c>
    </row>
    <row r="451" spans="1:12" s="97" customFormat="1" ht="15.75">
      <c r="A451" s="74">
        <v>42293</v>
      </c>
      <c r="B451" s="72" t="s">
        <v>445</v>
      </c>
      <c r="C451" s="72">
        <v>1000</v>
      </c>
      <c r="D451" s="72" t="s">
        <v>437</v>
      </c>
      <c r="E451" s="63">
        <v>252.2</v>
      </c>
      <c r="F451" s="63">
        <v>256.2</v>
      </c>
      <c r="G451" s="63">
        <v>0</v>
      </c>
      <c r="H451" s="63">
        <v>0</v>
      </c>
      <c r="I451" s="75">
        <f>(F451-E451)*C451</f>
        <v>4000</v>
      </c>
      <c r="J451" s="75">
        <v>0</v>
      </c>
      <c r="K451" s="75">
        <v>0</v>
      </c>
      <c r="L451" s="75">
        <f t="shared" si="17"/>
        <v>4000</v>
      </c>
    </row>
    <row r="452" spans="1:12" s="97" customFormat="1" ht="15.75">
      <c r="A452" s="74">
        <v>42292</v>
      </c>
      <c r="B452" s="72" t="s">
        <v>449</v>
      </c>
      <c r="C452" s="72">
        <v>125</v>
      </c>
      <c r="D452" s="72" t="s">
        <v>437</v>
      </c>
      <c r="E452" s="63">
        <v>4380</v>
      </c>
      <c r="F452" s="63">
        <v>4410</v>
      </c>
      <c r="G452" s="63">
        <v>4440</v>
      </c>
      <c r="H452" s="63">
        <v>0</v>
      </c>
      <c r="I452" s="75">
        <f>(F452-E452)*C452</f>
        <v>3750</v>
      </c>
      <c r="J452" s="75">
        <f>(G452-F452)*C452</f>
        <v>3750</v>
      </c>
      <c r="K452" s="75">
        <v>0</v>
      </c>
      <c r="L452" s="75">
        <f t="shared" si="17"/>
        <v>7500</v>
      </c>
    </row>
    <row r="453" spans="1:12" s="97" customFormat="1" ht="15.75">
      <c r="A453" s="74">
        <v>42291</v>
      </c>
      <c r="B453" s="72" t="s">
        <v>453</v>
      </c>
      <c r="C453" s="72">
        <v>2000</v>
      </c>
      <c r="D453" s="72" t="s">
        <v>437</v>
      </c>
      <c r="E453" s="63">
        <v>75.25</v>
      </c>
      <c r="F453" s="63">
        <v>77.25</v>
      </c>
      <c r="G453" s="63">
        <v>0</v>
      </c>
      <c r="H453" s="63">
        <v>0</v>
      </c>
      <c r="I453" s="75">
        <f>(F453-E453)*C453</f>
        <v>4000</v>
      </c>
      <c r="J453" s="75">
        <v>0</v>
      </c>
      <c r="K453" s="75">
        <f>(H453-G453)*C453</f>
        <v>0</v>
      </c>
      <c r="L453" s="75">
        <f t="shared" si="17"/>
        <v>4000</v>
      </c>
    </row>
    <row r="454" spans="1:12" s="97" customFormat="1" ht="15.75">
      <c r="A454" s="74">
        <v>42289</v>
      </c>
      <c r="B454" s="72" t="s">
        <v>450</v>
      </c>
      <c r="C454" s="72">
        <v>4000</v>
      </c>
      <c r="D454" s="72" t="s">
        <v>437</v>
      </c>
      <c r="E454" s="63">
        <v>94.25</v>
      </c>
      <c r="F454" s="63">
        <v>95.25</v>
      </c>
      <c r="G454" s="63">
        <v>0</v>
      </c>
      <c r="H454" s="63">
        <v>0</v>
      </c>
      <c r="I454" s="75">
        <f>(F454-E454)*C454</f>
        <v>4000</v>
      </c>
      <c r="J454" s="75">
        <v>0</v>
      </c>
      <c r="K454" s="75">
        <f>(H454-G454)*C454</f>
        <v>0</v>
      </c>
      <c r="L454" s="75">
        <f t="shared" si="17"/>
        <v>4000</v>
      </c>
    </row>
    <row r="455" spans="1:12" s="97" customFormat="1" ht="15.75">
      <c r="A455" s="74">
        <v>42285</v>
      </c>
      <c r="B455" s="72" t="s">
        <v>406</v>
      </c>
      <c r="C455" s="72">
        <v>4000</v>
      </c>
      <c r="D455" s="72" t="s">
        <v>439</v>
      </c>
      <c r="E455" s="63">
        <v>63.5</v>
      </c>
      <c r="F455" s="63">
        <v>65.5</v>
      </c>
      <c r="G455" s="63">
        <v>0</v>
      </c>
      <c r="H455" s="63">
        <v>0</v>
      </c>
      <c r="I455" s="73">
        <f>-(F455-E455)*C455</f>
        <v>-8000</v>
      </c>
      <c r="J455" s="63">
        <v>0</v>
      </c>
      <c r="K455" s="63">
        <v>0</v>
      </c>
      <c r="L455" s="73">
        <f>+I455+J455+K455</f>
        <v>-8000</v>
      </c>
    </row>
    <row r="456" spans="1:12" s="97" customFormat="1" ht="15.75">
      <c r="A456" s="74">
        <v>42284</v>
      </c>
      <c r="B456" s="72" t="s">
        <v>459</v>
      </c>
      <c r="C456" s="72">
        <v>1000</v>
      </c>
      <c r="D456" s="72" t="s">
        <v>437</v>
      </c>
      <c r="E456" s="63">
        <v>241</v>
      </c>
      <c r="F456" s="63">
        <v>245</v>
      </c>
      <c r="G456" s="63">
        <v>0</v>
      </c>
      <c r="H456" s="63">
        <v>0</v>
      </c>
      <c r="I456" s="75">
        <f>(F456-E456)*C456</f>
        <v>4000</v>
      </c>
      <c r="J456" s="75">
        <v>0</v>
      </c>
      <c r="K456" s="75">
        <f>(H456-G456)*C456</f>
        <v>0</v>
      </c>
      <c r="L456" s="75">
        <f aca="true" t="shared" si="18" ref="L456:L467">(I456+J456+K456)</f>
        <v>4000</v>
      </c>
    </row>
    <row r="457" spans="1:12" s="97" customFormat="1" ht="15.75">
      <c r="A457" s="74">
        <v>42283</v>
      </c>
      <c r="B457" s="72" t="s">
        <v>460</v>
      </c>
      <c r="C457" s="72">
        <v>500</v>
      </c>
      <c r="D457" s="72" t="s">
        <v>437</v>
      </c>
      <c r="E457" s="63">
        <v>814.5</v>
      </c>
      <c r="F457" s="63">
        <v>798.5</v>
      </c>
      <c r="G457" s="63">
        <v>0</v>
      </c>
      <c r="H457" s="63">
        <v>0</v>
      </c>
      <c r="I457" s="76">
        <f>(F457-E457)*C457</f>
        <v>-8000</v>
      </c>
      <c r="J457" s="76">
        <v>0</v>
      </c>
      <c r="K457" s="76">
        <v>0</v>
      </c>
      <c r="L457" s="76">
        <f t="shared" si="18"/>
        <v>-8000</v>
      </c>
    </row>
    <row r="458" spans="1:12" s="97" customFormat="1" ht="15.75">
      <c r="A458" s="74">
        <v>42282</v>
      </c>
      <c r="B458" s="72" t="s">
        <v>453</v>
      </c>
      <c r="C458" s="72">
        <v>2000</v>
      </c>
      <c r="D458" s="72" t="s">
        <v>437</v>
      </c>
      <c r="E458" s="63">
        <v>67.6</v>
      </c>
      <c r="F458" s="63">
        <v>69.6</v>
      </c>
      <c r="G458" s="63">
        <v>71.6</v>
      </c>
      <c r="H458" s="63">
        <v>73.6</v>
      </c>
      <c r="I458" s="75">
        <f>(F458-E458)*C458</f>
        <v>4000</v>
      </c>
      <c r="J458" s="75">
        <f>(G458-F458)*C458</f>
        <v>4000</v>
      </c>
      <c r="K458" s="75">
        <f>(H458-G458)*C458</f>
        <v>4000</v>
      </c>
      <c r="L458" s="75">
        <f t="shared" si="18"/>
        <v>12000</v>
      </c>
    </row>
    <row r="459" spans="1:12" s="97" customFormat="1" ht="15.75">
      <c r="A459" s="74">
        <v>42276</v>
      </c>
      <c r="B459" s="72" t="s">
        <v>458</v>
      </c>
      <c r="C459" s="72">
        <v>500</v>
      </c>
      <c r="D459" s="72" t="s">
        <v>437</v>
      </c>
      <c r="E459" s="63">
        <v>457</v>
      </c>
      <c r="F459" s="63">
        <v>465</v>
      </c>
      <c r="G459" s="63">
        <v>473</v>
      </c>
      <c r="H459" s="63">
        <v>0</v>
      </c>
      <c r="I459" s="75">
        <f>(F459-E459)*C459</f>
        <v>4000</v>
      </c>
      <c r="J459" s="75">
        <f>(G459-F459)*C459</f>
        <v>4000</v>
      </c>
      <c r="K459" s="75">
        <v>0</v>
      </c>
      <c r="L459" s="75">
        <f t="shared" si="18"/>
        <v>8000</v>
      </c>
    </row>
    <row r="460" spans="1:12" s="97" customFormat="1" ht="15.75">
      <c r="A460" s="74">
        <v>42275</v>
      </c>
      <c r="B460" s="72" t="s">
        <v>461</v>
      </c>
      <c r="C460" s="72">
        <v>125</v>
      </c>
      <c r="D460" s="72" t="s">
        <v>439</v>
      </c>
      <c r="E460" s="63">
        <v>1440</v>
      </c>
      <c r="F460" s="63">
        <v>1416.95</v>
      </c>
      <c r="G460" s="63">
        <v>0</v>
      </c>
      <c r="H460" s="63">
        <v>0</v>
      </c>
      <c r="I460" s="63">
        <f>-(F460-E460)*C460</f>
        <v>2881.2499999999945</v>
      </c>
      <c r="J460" s="63">
        <v>0</v>
      </c>
      <c r="K460" s="63">
        <f>-(H460-G460)*C460</f>
        <v>0</v>
      </c>
      <c r="L460" s="63">
        <f t="shared" si="18"/>
        <v>2881.2499999999945</v>
      </c>
    </row>
    <row r="461" spans="1:12" s="97" customFormat="1" ht="15.75">
      <c r="A461" s="74">
        <v>42271</v>
      </c>
      <c r="B461" s="72" t="s">
        <v>462</v>
      </c>
      <c r="C461" s="72">
        <v>125</v>
      </c>
      <c r="D461" s="72" t="s">
        <v>437</v>
      </c>
      <c r="E461" s="63">
        <v>4540</v>
      </c>
      <c r="F461" s="63">
        <v>4570</v>
      </c>
      <c r="G461" s="63">
        <v>4600</v>
      </c>
      <c r="H461" s="63">
        <v>0</v>
      </c>
      <c r="I461" s="75">
        <f>(F461-E461)*C461</f>
        <v>3750</v>
      </c>
      <c r="J461" s="75">
        <f>(G461-F461)*C461</f>
        <v>3750</v>
      </c>
      <c r="K461" s="75">
        <v>0</v>
      </c>
      <c r="L461" s="75">
        <f t="shared" si="18"/>
        <v>7500</v>
      </c>
    </row>
    <row r="462" spans="1:12" s="97" customFormat="1" ht="15.75">
      <c r="A462" s="74">
        <v>42269</v>
      </c>
      <c r="B462" s="72" t="s">
        <v>463</v>
      </c>
      <c r="C462" s="72">
        <v>1000</v>
      </c>
      <c r="D462" s="72" t="s">
        <v>439</v>
      </c>
      <c r="E462" s="63">
        <v>324</v>
      </c>
      <c r="F462" s="63">
        <v>320</v>
      </c>
      <c r="G462" s="63">
        <v>0</v>
      </c>
      <c r="H462" s="63">
        <v>0</v>
      </c>
      <c r="I462" s="63">
        <f>-(F462-E462)*C462</f>
        <v>4000</v>
      </c>
      <c r="J462" s="63">
        <v>0</v>
      </c>
      <c r="K462" s="63">
        <f>-(H462-G462)*C462</f>
        <v>0</v>
      </c>
      <c r="L462" s="63">
        <f t="shared" si="18"/>
        <v>4000</v>
      </c>
    </row>
    <row r="463" spans="1:12" s="97" customFormat="1" ht="15.75">
      <c r="A463" s="74">
        <v>42268</v>
      </c>
      <c r="B463" s="72" t="s">
        <v>441</v>
      </c>
      <c r="C463" s="72">
        <v>4000</v>
      </c>
      <c r="D463" s="72" t="s">
        <v>437</v>
      </c>
      <c r="E463" s="63">
        <v>116</v>
      </c>
      <c r="F463" s="63">
        <v>117</v>
      </c>
      <c r="G463" s="63">
        <v>0</v>
      </c>
      <c r="H463" s="63">
        <v>0</v>
      </c>
      <c r="I463" s="75">
        <f>(F463-E463)*C463</f>
        <v>4000</v>
      </c>
      <c r="J463" s="75">
        <v>0</v>
      </c>
      <c r="K463" s="75">
        <v>0</v>
      </c>
      <c r="L463" s="75">
        <f t="shared" si="18"/>
        <v>4000</v>
      </c>
    </row>
    <row r="464" spans="1:12" s="97" customFormat="1" ht="15.75">
      <c r="A464" s="74">
        <v>42265</v>
      </c>
      <c r="B464" s="72" t="s">
        <v>140</v>
      </c>
      <c r="C464" s="72">
        <v>1000</v>
      </c>
      <c r="D464" s="72" t="s">
        <v>439</v>
      </c>
      <c r="E464" s="63">
        <v>209</v>
      </c>
      <c r="F464" s="63">
        <v>207.5</v>
      </c>
      <c r="G464" s="63">
        <v>0</v>
      </c>
      <c r="H464" s="63">
        <v>0</v>
      </c>
      <c r="I464" s="63">
        <f>-(F464-E464)*C464</f>
        <v>1500</v>
      </c>
      <c r="J464" s="63">
        <v>0</v>
      </c>
      <c r="K464" s="63">
        <f>-(H464-G464)*C464</f>
        <v>0</v>
      </c>
      <c r="L464" s="63">
        <f t="shared" si="18"/>
        <v>1500</v>
      </c>
    </row>
    <row r="465" spans="1:12" s="97" customFormat="1" ht="15.75">
      <c r="A465" s="74">
        <v>42258</v>
      </c>
      <c r="B465" s="72" t="s">
        <v>464</v>
      </c>
      <c r="C465" s="72">
        <v>500</v>
      </c>
      <c r="D465" s="72" t="s">
        <v>439</v>
      </c>
      <c r="E465" s="63">
        <v>344</v>
      </c>
      <c r="F465" s="63">
        <v>336</v>
      </c>
      <c r="G465" s="63">
        <v>0</v>
      </c>
      <c r="H465" s="63">
        <v>0</v>
      </c>
      <c r="I465" s="63">
        <f>-(F465-E465)*C465</f>
        <v>4000</v>
      </c>
      <c r="J465" s="63">
        <v>0</v>
      </c>
      <c r="K465" s="63">
        <f>-(H465-G465)*C465</f>
        <v>0</v>
      </c>
      <c r="L465" s="63">
        <f t="shared" si="18"/>
        <v>4000</v>
      </c>
    </row>
    <row r="466" spans="1:12" s="97" customFormat="1" ht="15.75">
      <c r="A466" s="74">
        <v>42257</v>
      </c>
      <c r="B466" s="72" t="s">
        <v>406</v>
      </c>
      <c r="C466" s="72">
        <v>4000</v>
      </c>
      <c r="D466" s="72" t="s">
        <v>437</v>
      </c>
      <c r="E466" s="63">
        <v>58</v>
      </c>
      <c r="F466" s="63">
        <v>59</v>
      </c>
      <c r="G466" s="63">
        <v>60</v>
      </c>
      <c r="H466" s="63">
        <v>0</v>
      </c>
      <c r="I466" s="75">
        <f>(F466-E466)*C466</f>
        <v>4000</v>
      </c>
      <c r="J466" s="75">
        <f>(G466-F466)*C466</f>
        <v>4000</v>
      </c>
      <c r="K466" s="75">
        <v>0</v>
      </c>
      <c r="L466" s="75">
        <f t="shared" si="18"/>
        <v>8000</v>
      </c>
    </row>
    <row r="467" spans="1:12" s="97" customFormat="1" ht="15.75">
      <c r="A467" s="74">
        <v>42256</v>
      </c>
      <c r="B467" s="72" t="s">
        <v>141</v>
      </c>
      <c r="C467" s="72">
        <v>2000</v>
      </c>
      <c r="D467" s="72" t="s">
        <v>437</v>
      </c>
      <c r="E467" s="63">
        <v>100</v>
      </c>
      <c r="F467" s="63">
        <v>102</v>
      </c>
      <c r="G467" s="63">
        <v>0</v>
      </c>
      <c r="H467" s="63">
        <v>0</v>
      </c>
      <c r="I467" s="75">
        <f>(F467-E467)*C467</f>
        <v>4000</v>
      </c>
      <c r="J467" s="75">
        <v>0</v>
      </c>
      <c r="K467" s="75">
        <v>0</v>
      </c>
      <c r="L467" s="75">
        <f t="shared" si="18"/>
        <v>4000</v>
      </c>
    </row>
    <row r="468" spans="1:12" s="97" customFormat="1" ht="15.75">
      <c r="A468" s="74">
        <v>42255</v>
      </c>
      <c r="B468" s="72" t="s">
        <v>465</v>
      </c>
      <c r="C468" s="72">
        <v>2000</v>
      </c>
      <c r="D468" s="72" t="s">
        <v>439</v>
      </c>
      <c r="E468" s="63">
        <v>73.5</v>
      </c>
      <c r="F468" s="63">
        <v>77.5</v>
      </c>
      <c r="G468" s="63">
        <v>0</v>
      </c>
      <c r="H468" s="63">
        <v>0</v>
      </c>
      <c r="I468" s="73">
        <f>-(F468-E468)*C468</f>
        <v>-8000</v>
      </c>
      <c r="J468" s="63">
        <v>0</v>
      </c>
      <c r="K468" s="63">
        <v>0</v>
      </c>
      <c r="L468" s="73">
        <f>+I468+J468+K468</f>
        <v>-8000</v>
      </c>
    </row>
    <row r="469" spans="1:12" s="97" customFormat="1" ht="15.75">
      <c r="A469" s="74">
        <v>42254</v>
      </c>
      <c r="B469" s="72" t="s">
        <v>441</v>
      </c>
      <c r="C469" s="72">
        <v>4000</v>
      </c>
      <c r="D469" s="72" t="s">
        <v>439</v>
      </c>
      <c r="E469" s="63">
        <v>101</v>
      </c>
      <c r="F469" s="63">
        <v>100</v>
      </c>
      <c r="G469" s="63">
        <v>99</v>
      </c>
      <c r="H469" s="63">
        <v>98</v>
      </c>
      <c r="I469" s="63">
        <f>-(F469-E469)*C469</f>
        <v>4000</v>
      </c>
      <c r="J469" s="63">
        <f>-(G469-F469)*C469</f>
        <v>4000</v>
      </c>
      <c r="K469" s="63">
        <f>-(H469-G469)*C469</f>
        <v>4000</v>
      </c>
      <c r="L469" s="63">
        <f>(I469+J469+K469)</f>
        <v>12000</v>
      </c>
    </row>
    <row r="470" spans="1:12" s="97" customFormat="1" ht="15.75">
      <c r="A470" s="74">
        <v>42251</v>
      </c>
      <c r="B470" s="72" t="s">
        <v>466</v>
      </c>
      <c r="C470" s="72">
        <v>500</v>
      </c>
      <c r="D470" s="72" t="s">
        <v>437</v>
      </c>
      <c r="E470" s="63">
        <v>380</v>
      </c>
      <c r="F470" s="63">
        <v>388</v>
      </c>
      <c r="G470" s="63">
        <v>396</v>
      </c>
      <c r="H470" s="63">
        <v>0</v>
      </c>
      <c r="I470" s="75">
        <f>(F470-E470)*C470</f>
        <v>4000</v>
      </c>
      <c r="J470" s="75">
        <f>(G470-F470)*C470</f>
        <v>4000</v>
      </c>
      <c r="K470" s="75">
        <v>0</v>
      </c>
      <c r="L470" s="75">
        <f>(I470+J470+K470)</f>
        <v>8000</v>
      </c>
    </row>
    <row r="471" spans="1:12" s="97" customFormat="1" ht="15.75">
      <c r="A471" s="74">
        <v>42250</v>
      </c>
      <c r="B471" s="72" t="s">
        <v>358</v>
      </c>
      <c r="C471" s="72">
        <v>500</v>
      </c>
      <c r="D471" s="72" t="s">
        <v>439</v>
      </c>
      <c r="E471" s="63">
        <v>334</v>
      </c>
      <c r="F471" s="63">
        <v>326</v>
      </c>
      <c r="G471" s="63">
        <v>318</v>
      </c>
      <c r="H471" s="63">
        <v>0</v>
      </c>
      <c r="I471" s="63">
        <f>-(F471-E471)*C471</f>
        <v>4000</v>
      </c>
      <c r="J471" s="63">
        <f>-(G471-F471)*C471</f>
        <v>4000</v>
      </c>
      <c r="K471" s="63">
        <v>0</v>
      </c>
      <c r="L471" s="63">
        <f>(I471+J471+K471)</f>
        <v>8000</v>
      </c>
    </row>
    <row r="472" spans="1:12" s="97" customFormat="1" ht="15.75">
      <c r="A472" s="74">
        <v>42249</v>
      </c>
      <c r="B472" s="72" t="s">
        <v>438</v>
      </c>
      <c r="C472" s="72">
        <v>2000</v>
      </c>
      <c r="D472" s="72" t="s">
        <v>439</v>
      </c>
      <c r="E472" s="63">
        <v>128.5</v>
      </c>
      <c r="F472" s="63">
        <v>132.5</v>
      </c>
      <c r="G472" s="63">
        <v>0</v>
      </c>
      <c r="H472" s="63">
        <v>0</v>
      </c>
      <c r="I472" s="73">
        <f>-(F472-E472)*C472</f>
        <v>-8000</v>
      </c>
      <c r="J472" s="63">
        <v>0</v>
      </c>
      <c r="K472" s="63">
        <v>0</v>
      </c>
      <c r="L472" s="73">
        <f>+I472+J472+K472</f>
        <v>-8000</v>
      </c>
    </row>
    <row r="473" spans="1:12" s="97" customFormat="1" ht="15.75">
      <c r="A473" s="74">
        <v>42248</v>
      </c>
      <c r="B473" s="72" t="s">
        <v>450</v>
      </c>
      <c r="C473" s="72">
        <v>4000</v>
      </c>
      <c r="D473" s="72" t="s">
        <v>439</v>
      </c>
      <c r="E473" s="63">
        <v>86.5</v>
      </c>
      <c r="F473" s="63">
        <v>85.5</v>
      </c>
      <c r="G473" s="63">
        <v>0</v>
      </c>
      <c r="H473" s="63">
        <v>0</v>
      </c>
      <c r="I473" s="63">
        <f>-(F473-E473)*C473</f>
        <v>4000</v>
      </c>
      <c r="J473" s="63">
        <v>0</v>
      </c>
      <c r="K473" s="63">
        <v>0</v>
      </c>
      <c r="L473" s="63">
        <f>(I473+J473+K473)</f>
        <v>4000</v>
      </c>
    </row>
    <row r="474" spans="1:12" s="97" customFormat="1" ht="15.75">
      <c r="A474" s="77">
        <v>42247</v>
      </c>
      <c r="B474" s="78" t="s">
        <v>16</v>
      </c>
      <c r="C474" s="78">
        <v>2000</v>
      </c>
      <c r="D474" s="78" t="s">
        <v>12</v>
      </c>
      <c r="E474" s="79">
        <v>83.05</v>
      </c>
      <c r="F474" s="79">
        <v>81</v>
      </c>
      <c r="G474" s="79"/>
      <c r="H474" s="79"/>
      <c r="I474" s="80">
        <f aca="true" t="shared" si="19" ref="I474:I537">(IF(D474="SHORT",E474-F474,IF(D474="LONG",F474-E474)))*C474</f>
        <v>4099.9999999999945</v>
      </c>
      <c r="J474" s="80">
        <f aca="true" t="shared" si="20" ref="J474:J537">(IF(D474="SHORT",IF(G474="",0,F474-G474),IF(D474="LONG",IF(G474="",0,G474-F474))))*C474</f>
        <v>0</v>
      </c>
      <c r="K474" s="80">
        <f aca="true" t="shared" si="21" ref="K474:K537">(IF(D474="SHORT",IF(H474="",0,G474-H474),IF(D474="LONG",IF(H474="",0,(H474-G474)))))*C474</f>
        <v>0</v>
      </c>
      <c r="L474" s="81">
        <v>4099.9999999999945</v>
      </c>
    </row>
    <row r="475" spans="1:12" s="97" customFormat="1" ht="15.75">
      <c r="A475" s="77">
        <v>42247</v>
      </c>
      <c r="B475" s="78" t="s">
        <v>17</v>
      </c>
      <c r="C475" s="78">
        <v>1000</v>
      </c>
      <c r="D475" s="78" t="s">
        <v>9</v>
      </c>
      <c r="E475" s="79">
        <v>273.5</v>
      </c>
      <c r="F475" s="79">
        <v>267</v>
      </c>
      <c r="G475" s="79"/>
      <c r="H475" s="79"/>
      <c r="I475" s="80">
        <f t="shared" si="19"/>
        <v>-6500</v>
      </c>
      <c r="J475" s="80">
        <f t="shared" si="20"/>
        <v>0</v>
      </c>
      <c r="K475" s="80">
        <f t="shared" si="21"/>
        <v>0</v>
      </c>
      <c r="L475" s="82">
        <v>-6500</v>
      </c>
    </row>
    <row r="476" spans="1:12" s="97" customFormat="1" ht="15.75">
      <c r="A476" s="78" t="s">
        <v>18</v>
      </c>
      <c r="B476" s="78" t="s">
        <v>19</v>
      </c>
      <c r="C476" s="78">
        <v>2000</v>
      </c>
      <c r="D476" s="78" t="s">
        <v>9</v>
      </c>
      <c r="E476" s="79">
        <v>63.85</v>
      </c>
      <c r="F476" s="79">
        <v>65.25</v>
      </c>
      <c r="G476" s="79"/>
      <c r="H476" s="79"/>
      <c r="I476" s="80">
        <f t="shared" si="19"/>
        <v>2799.9999999999973</v>
      </c>
      <c r="J476" s="80">
        <f t="shared" si="20"/>
        <v>0</v>
      </c>
      <c r="K476" s="80">
        <f t="shared" si="21"/>
        <v>0</v>
      </c>
      <c r="L476" s="82">
        <v>2799.9999999999973</v>
      </c>
    </row>
    <row r="477" spans="1:12" s="97" customFormat="1" ht="15.75">
      <c r="A477" s="78" t="s">
        <v>20</v>
      </c>
      <c r="B477" s="78" t="s">
        <v>21</v>
      </c>
      <c r="C477" s="78">
        <v>500</v>
      </c>
      <c r="D477" s="78" t="s">
        <v>12</v>
      </c>
      <c r="E477" s="79">
        <v>510.8</v>
      </c>
      <c r="F477" s="79">
        <v>507.21</v>
      </c>
      <c r="G477" s="79"/>
      <c r="H477" s="79"/>
      <c r="I477" s="80">
        <f t="shared" si="19"/>
        <v>1795.000000000016</v>
      </c>
      <c r="J477" s="80">
        <f t="shared" si="20"/>
        <v>0</v>
      </c>
      <c r="K477" s="80">
        <f t="shared" si="21"/>
        <v>0</v>
      </c>
      <c r="L477" s="82">
        <v>1795.000000000016</v>
      </c>
    </row>
    <row r="478" spans="1:12" s="97" customFormat="1" ht="15.75">
      <c r="A478" s="78" t="s">
        <v>20</v>
      </c>
      <c r="B478" s="78" t="s">
        <v>22</v>
      </c>
      <c r="C478" s="78">
        <v>4000</v>
      </c>
      <c r="D478" s="78" t="s">
        <v>9</v>
      </c>
      <c r="E478" s="79">
        <v>104.1</v>
      </c>
      <c r="F478" s="79">
        <v>105.3</v>
      </c>
      <c r="G478" s="79"/>
      <c r="H478" s="79"/>
      <c r="I478" s="80">
        <f t="shared" si="19"/>
        <v>4800.000000000011</v>
      </c>
      <c r="J478" s="80">
        <f t="shared" si="20"/>
        <v>0</v>
      </c>
      <c r="K478" s="80">
        <f t="shared" si="21"/>
        <v>0</v>
      </c>
      <c r="L478" s="82">
        <v>4800.000000000011</v>
      </c>
    </row>
    <row r="479" spans="1:12" s="97" customFormat="1" ht="15.75">
      <c r="A479" s="78" t="s">
        <v>23</v>
      </c>
      <c r="B479" s="78" t="s">
        <v>24</v>
      </c>
      <c r="C479" s="78">
        <v>1000</v>
      </c>
      <c r="D479" s="78" t="s">
        <v>9</v>
      </c>
      <c r="E479" s="79">
        <v>350.1</v>
      </c>
      <c r="F479" s="79">
        <v>354.1</v>
      </c>
      <c r="G479" s="79"/>
      <c r="H479" s="79"/>
      <c r="I479" s="80">
        <f t="shared" si="19"/>
        <v>4000</v>
      </c>
      <c r="J479" s="80">
        <f t="shared" si="20"/>
        <v>0</v>
      </c>
      <c r="K479" s="80">
        <f t="shared" si="21"/>
        <v>0</v>
      </c>
      <c r="L479" s="82">
        <v>4000</v>
      </c>
    </row>
    <row r="480" spans="1:12" s="97" customFormat="1" ht="15.75">
      <c r="A480" s="78" t="s">
        <v>25</v>
      </c>
      <c r="B480" s="78" t="s">
        <v>26</v>
      </c>
      <c r="C480" s="78">
        <v>500</v>
      </c>
      <c r="D480" s="78" t="s">
        <v>12</v>
      </c>
      <c r="E480" s="79">
        <v>1019</v>
      </c>
      <c r="F480" s="79">
        <v>1024</v>
      </c>
      <c r="G480" s="79"/>
      <c r="H480" s="79"/>
      <c r="I480" s="80">
        <f t="shared" si="19"/>
        <v>-2500</v>
      </c>
      <c r="J480" s="80">
        <f t="shared" si="20"/>
        <v>0</v>
      </c>
      <c r="K480" s="80">
        <f t="shared" si="21"/>
        <v>0</v>
      </c>
      <c r="L480" s="82">
        <v>-2500</v>
      </c>
    </row>
    <row r="481" spans="1:12" s="97" customFormat="1" ht="15.75">
      <c r="A481" s="78" t="s">
        <v>25</v>
      </c>
      <c r="B481" s="78" t="s">
        <v>27</v>
      </c>
      <c r="C481" s="78">
        <v>125</v>
      </c>
      <c r="D481" s="78" t="s">
        <v>12</v>
      </c>
      <c r="E481" s="79">
        <v>2829</v>
      </c>
      <c r="F481" s="79">
        <v>2850</v>
      </c>
      <c r="G481" s="79"/>
      <c r="H481" s="79"/>
      <c r="I481" s="80">
        <f t="shared" si="19"/>
        <v>-2625</v>
      </c>
      <c r="J481" s="80">
        <f t="shared" si="20"/>
        <v>0</v>
      </c>
      <c r="K481" s="80">
        <f t="shared" si="21"/>
        <v>0</v>
      </c>
      <c r="L481" s="82">
        <v>-2625</v>
      </c>
    </row>
    <row r="482" spans="1:12" s="97" customFormat="1" ht="15.75">
      <c r="A482" s="78" t="s">
        <v>25</v>
      </c>
      <c r="B482" s="78" t="s">
        <v>28</v>
      </c>
      <c r="C482" s="78">
        <v>250</v>
      </c>
      <c r="D482" s="78" t="s">
        <v>12</v>
      </c>
      <c r="E482" s="79">
        <v>1065</v>
      </c>
      <c r="F482" s="79">
        <v>1065</v>
      </c>
      <c r="G482" s="79"/>
      <c r="H482" s="79"/>
      <c r="I482" s="80">
        <f t="shared" si="19"/>
        <v>0</v>
      </c>
      <c r="J482" s="80">
        <f t="shared" si="20"/>
        <v>0</v>
      </c>
      <c r="K482" s="80">
        <f t="shared" si="21"/>
        <v>0</v>
      </c>
      <c r="L482" s="82">
        <v>0</v>
      </c>
    </row>
    <row r="483" spans="1:12" s="97" customFormat="1" ht="15.75">
      <c r="A483" s="78" t="s">
        <v>25</v>
      </c>
      <c r="B483" s="78" t="s">
        <v>17</v>
      </c>
      <c r="C483" s="78">
        <v>1000</v>
      </c>
      <c r="D483" s="78" t="s">
        <v>12</v>
      </c>
      <c r="E483" s="79">
        <v>264.3</v>
      </c>
      <c r="F483" s="79">
        <v>259</v>
      </c>
      <c r="G483" s="79"/>
      <c r="H483" s="79"/>
      <c r="I483" s="80">
        <f t="shared" si="19"/>
        <v>5300.000000000011</v>
      </c>
      <c r="J483" s="80">
        <f t="shared" si="20"/>
        <v>0</v>
      </c>
      <c r="K483" s="80">
        <f t="shared" si="21"/>
        <v>0</v>
      </c>
      <c r="L483" s="82">
        <v>5300.000000000011</v>
      </c>
    </row>
    <row r="484" spans="1:12" s="97" customFormat="1" ht="15.75">
      <c r="A484" s="78" t="s">
        <v>29</v>
      </c>
      <c r="B484" s="78" t="s">
        <v>30</v>
      </c>
      <c r="C484" s="78">
        <v>1000</v>
      </c>
      <c r="D484" s="78" t="s">
        <v>12</v>
      </c>
      <c r="E484" s="79">
        <v>370</v>
      </c>
      <c r="F484" s="79">
        <v>370</v>
      </c>
      <c r="G484" s="79"/>
      <c r="H484" s="79"/>
      <c r="I484" s="80">
        <f t="shared" si="19"/>
        <v>0</v>
      </c>
      <c r="J484" s="80">
        <f t="shared" si="20"/>
        <v>0</v>
      </c>
      <c r="K484" s="80">
        <f t="shared" si="21"/>
        <v>0</v>
      </c>
      <c r="L484" s="82">
        <v>0</v>
      </c>
    </row>
    <row r="485" spans="1:12" s="97" customFormat="1" ht="15.75">
      <c r="A485" s="78" t="s">
        <v>31</v>
      </c>
      <c r="B485" s="78" t="s">
        <v>32</v>
      </c>
      <c r="C485" s="78">
        <v>250</v>
      </c>
      <c r="D485" s="78" t="s">
        <v>9</v>
      </c>
      <c r="E485" s="79">
        <v>2410</v>
      </c>
      <c r="F485" s="79">
        <v>2397</v>
      </c>
      <c r="G485" s="79"/>
      <c r="H485" s="79"/>
      <c r="I485" s="80">
        <f t="shared" si="19"/>
        <v>-3250</v>
      </c>
      <c r="J485" s="80">
        <f t="shared" si="20"/>
        <v>0</v>
      </c>
      <c r="K485" s="80">
        <f t="shared" si="21"/>
        <v>0</v>
      </c>
      <c r="L485" s="82">
        <v>-3250</v>
      </c>
    </row>
    <row r="486" spans="1:12" s="97" customFormat="1" ht="15.75">
      <c r="A486" s="78" t="s">
        <v>33</v>
      </c>
      <c r="B486" s="78" t="s">
        <v>34</v>
      </c>
      <c r="C486" s="78">
        <v>250</v>
      </c>
      <c r="D486" s="78" t="s">
        <v>9</v>
      </c>
      <c r="E486" s="79">
        <v>1353</v>
      </c>
      <c r="F486" s="79">
        <v>1343</v>
      </c>
      <c r="G486" s="79"/>
      <c r="H486" s="79"/>
      <c r="I486" s="80">
        <f t="shared" si="19"/>
        <v>-2500</v>
      </c>
      <c r="J486" s="80">
        <f t="shared" si="20"/>
        <v>0</v>
      </c>
      <c r="K486" s="80">
        <f t="shared" si="21"/>
        <v>0</v>
      </c>
      <c r="L486" s="81">
        <v>-2500</v>
      </c>
    </row>
    <row r="487" spans="1:12" s="97" customFormat="1" ht="15.75">
      <c r="A487" s="78" t="s">
        <v>33</v>
      </c>
      <c r="B487" s="78" t="s">
        <v>35</v>
      </c>
      <c r="C487" s="78">
        <v>1000</v>
      </c>
      <c r="D487" s="78" t="s">
        <v>9</v>
      </c>
      <c r="E487" s="79">
        <v>562.6</v>
      </c>
      <c r="F487" s="79">
        <v>568.8</v>
      </c>
      <c r="G487" s="79"/>
      <c r="H487" s="79"/>
      <c r="I487" s="80">
        <f t="shared" si="19"/>
        <v>6199.999999999932</v>
      </c>
      <c r="J487" s="80">
        <f t="shared" si="20"/>
        <v>0</v>
      </c>
      <c r="K487" s="80">
        <f t="shared" si="21"/>
        <v>0</v>
      </c>
      <c r="L487" s="81">
        <v>6199.999999999932</v>
      </c>
    </row>
    <row r="488" spans="1:12" s="97" customFormat="1" ht="15.75">
      <c r="A488" s="78" t="s">
        <v>36</v>
      </c>
      <c r="B488" s="78" t="s">
        <v>37</v>
      </c>
      <c r="C488" s="78">
        <v>500</v>
      </c>
      <c r="D488" s="78" t="s">
        <v>9</v>
      </c>
      <c r="E488" s="79">
        <v>511</v>
      </c>
      <c r="F488" s="79">
        <v>505</v>
      </c>
      <c r="G488" s="79"/>
      <c r="H488" s="79"/>
      <c r="I488" s="80">
        <f t="shared" si="19"/>
        <v>-3000</v>
      </c>
      <c r="J488" s="80">
        <f t="shared" si="20"/>
        <v>0</v>
      </c>
      <c r="K488" s="80">
        <f t="shared" si="21"/>
        <v>0</v>
      </c>
      <c r="L488" s="82">
        <v>-3000</v>
      </c>
    </row>
    <row r="489" spans="1:12" s="97" customFormat="1" ht="15.75">
      <c r="A489" s="78" t="s">
        <v>38</v>
      </c>
      <c r="B489" s="78" t="s">
        <v>39</v>
      </c>
      <c r="C489" s="78">
        <v>500</v>
      </c>
      <c r="D489" s="78" t="s">
        <v>9</v>
      </c>
      <c r="E489" s="79">
        <v>764.2</v>
      </c>
      <c r="F489" s="79">
        <v>772.2</v>
      </c>
      <c r="G489" s="79"/>
      <c r="H489" s="79"/>
      <c r="I489" s="80">
        <f t="shared" si="19"/>
        <v>4000</v>
      </c>
      <c r="J489" s="80">
        <f t="shared" si="20"/>
        <v>0</v>
      </c>
      <c r="K489" s="80">
        <f t="shared" si="21"/>
        <v>0</v>
      </c>
      <c r="L489" s="82">
        <v>4000</v>
      </c>
    </row>
    <row r="490" spans="1:12" s="97" customFormat="1" ht="15.75">
      <c r="A490" s="83">
        <v>42228</v>
      </c>
      <c r="B490" s="84" t="s">
        <v>40</v>
      </c>
      <c r="C490" s="78">
        <v>250</v>
      </c>
      <c r="D490" s="78" t="s">
        <v>12</v>
      </c>
      <c r="E490" s="79">
        <v>874</v>
      </c>
      <c r="F490" s="79">
        <v>884</v>
      </c>
      <c r="G490" s="79"/>
      <c r="H490" s="79"/>
      <c r="I490" s="80">
        <f t="shared" si="19"/>
        <v>-2500</v>
      </c>
      <c r="J490" s="80">
        <f t="shared" si="20"/>
        <v>0</v>
      </c>
      <c r="K490" s="80">
        <f t="shared" si="21"/>
        <v>0</v>
      </c>
      <c r="L490" s="82">
        <v>-2500</v>
      </c>
    </row>
    <row r="491" spans="1:12" s="97" customFormat="1" ht="15.75">
      <c r="A491" s="83">
        <v>42228</v>
      </c>
      <c r="B491" s="78" t="s">
        <v>41</v>
      </c>
      <c r="C491" s="78">
        <v>2000</v>
      </c>
      <c r="D491" s="78" t="s">
        <v>9</v>
      </c>
      <c r="E491" s="79">
        <v>203.5</v>
      </c>
      <c r="F491" s="79">
        <v>206</v>
      </c>
      <c r="G491" s="79"/>
      <c r="H491" s="79"/>
      <c r="I491" s="80">
        <f t="shared" si="19"/>
        <v>5000</v>
      </c>
      <c r="J491" s="80">
        <f t="shared" si="20"/>
        <v>0</v>
      </c>
      <c r="K491" s="80">
        <f t="shared" si="21"/>
        <v>0</v>
      </c>
      <c r="L491" s="82">
        <v>5000</v>
      </c>
    </row>
    <row r="492" spans="1:12" s="97" customFormat="1" ht="15.75">
      <c r="A492" s="83">
        <v>42227</v>
      </c>
      <c r="B492" s="78" t="s">
        <v>42</v>
      </c>
      <c r="C492" s="78">
        <v>250</v>
      </c>
      <c r="D492" s="78" t="s">
        <v>9</v>
      </c>
      <c r="E492" s="79">
        <v>1057</v>
      </c>
      <c r="F492" s="79">
        <v>1045</v>
      </c>
      <c r="G492" s="79"/>
      <c r="H492" s="79"/>
      <c r="I492" s="80">
        <f t="shared" si="19"/>
        <v>-3000</v>
      </c>
      <c r="J492" s="80">
        <f t="shared" si="20"/>
        <v>0</v>
      </c>
      <c r="K492" s="80">
        <f t="shared" si="21"/>
        <v>0</v>
      </c>
      <c r="L492" s="82">
        <v>-3000</v>
      </c>
    </row>
    <row r="493" spans="1:12" s="97" customFormat="1" ht="15.75">
      <c r="A493" s="83">
        <v>42227</v>
      </c>
      <c r="B493" s="78" t="s">
        <v>35</v>
      </c>
      <c r="C493" s="78">
        <v>500</v>
      </c>
      <c r="D493" s="78" t="s">
        <v>9</v>
      </c>
      <c r="E493" s="79">
        <v>543.6</v>
      </c>
      <c r="F493" s="79">
        <v>548.5</v>
      </c>
      <c r="G493" s="79"/>
      <c r="H493" s="79"/>
      <c r="I493" s="80">
        <f t="shared" si="19"/>
        <v>2449.9999999999886</v>
      </c>
      <c r="J493" s="80">
        <f t="shared" si="20"/>
        <v>0</v>
      </c>
      <c r="K493" s="80">
        <f t="shared" si="21"/>
        <v>0</v>
      </c>
      <c r="L493" s="82">
        <v>2449.9999999999886</v>
      </c>
    </row>
    <row r="494" spans="1:12" s="97" customFormat="1" ht="15.75">
      <c r="A494" s="83">
        <v>42226</v>
      </c>
      <c r="B494" s="78" t="s">
        <v>43</v>
      </c>
      <c r="C494" s="78">
        <v>2000</v>
      </c>
      <c r="D494" s="78" t="s">
        <v>9</v>
      </c>
      <c r="E494" s="79">
        <v>214.45</v>
      </c>
      <c r="F494" s="79">
        <v>212.95</v>
      </c>
      <c r="G494" s="79"/>
      <c r="H494" s="79"/>
      <c r="I494" s="80">
        <f t="shared" si="19"/>
        <v>-3000</v>
      </c>
      <c r="J494" s="80">
        <f t="shared" si="20"/>
        <v>0</v>
      </c>
      <c r="K494" s="80">
        <f t="shared" si="21"/>
        <v>0</v>
      </c>
      <c r="L494" s="82">
        <v>-3000</v>
      </c>
    </row>
    <row r="495" spans="1:12" s="97" customFormat="1" ht="15.75">
      <c r="A495" s="83">
        <v>42223</v>
      </c>
      <c r="B495" s="78" t="s">
        <v>44</v>
      </c>
      <c r="C495" s="78">
        <v>250</v>
      </c>
      <c r="D495" s="78" t="s">
        <v>9</v>
      </c>
      <c r="E495" s="79">
        <v>1100</v>
      </c>
      <c r="F495" s="79">
        <v>1089.5</v>
      </c>
      <c r="G495" s="79"/>
      <c r="H495" s="79"/>
      <c r="I495" s="80">
        <f t="shared" si="19"/>
        <v>-2625</v>
      </c>
      <c r="J495" s="80">
        <f t="shared" si="20"/>
        <v>0</v>
      </c>
      <c r="K495" s="80">
        <f t="shared" si="21"/>
        <v>0</v>
      </c>
      <c r="L495" s="82">
        <v>-2625</v>
      </c>
    </row>
    <row r="496" spans="1:12" s="97" customFormat="1" ht="15.75">
      <c r="A496" s="83">
        <v>42222</v>
      </c>
      <c r="B496" s="78" t="s">
        <v>30</v>
      </c>
      <c r="C496" s="78">
        <v>2000</v>
      </c>
      <c r="D496" s="78" t="s">
        <v>9</v>
      </c>
      <c r="E496" s="79">
        <v>393.25</v>
      </c>
      <c r="F496" s="79">
        <v>399</v>
      </c>
      <c r="G496" s="79"/>
      <c r="H496" s="79"/>
      <c r="I496" s="80">
        <f t="shared" si="19"/>
        <v>11500</v>
      </c>
      <c r="J496" s="80">
        <f t="shared" si="20"/>
        <v>0</v>
      </c>
      <c r="K496" s="80">
        <f t="shared" si="21"/>
        <v>0</v>
      </c>
      <c r="L496" s="82">
        <v>11500</v>
      </c>
    </row>
    <row r="497" spans="1:12" s="97" customFormat="1" ht="15.75">
      <c r="A497" s="83">
        <v>42221</v>
      </c>
      <c r="B497" s="78" t="s">
        <v>45</v>
      </c>
      <c r="C497" s="78">
        <v>1000</v>
      </c>
      <c r="D497" s="78" t="s">
        <v>9</v>
      </c>
      <c r="E497" s="79">
        <v>326.5</v>
      </c>
      <c r="F497" s="79">
        <v>323.5</v>
      </c>
      <c r="G497" s="79"/>
      <c r="H497" s="79"/>
      <c r="I497" s="80">
        <f t="shared" si="19"/>
        <v>-3000</v>
      </c>
      <c r="J497" s="80">
        <f t="shared" si="20"/>
        <v>0</v>
      </c>
      <c r="K497" s="80">
        <f t="shared" si="21"/>
        <v>0</v>
      </c>
      <c r="L497" s="82">
        <v>-3000</v>
      </c>
    </row>
    <row r="498" spans="1:12" s="97" customFormat="1" ht="15.75">
      <c r="A498" s="83">
        <v>42221</v>
      </c>
      <c r="B498" s="78" t="s">
        <v>46</v>
      </c>
      <c r="C498" s="78">
        <v>250</v>
      </c>
      <c r="D498" s="78" t="s">
        <v>9</v>
      </c>
      <c r="E498" s="79">
        <v>1296</v>
      </c>
      <c r="F498" s="79">
        <v>1286</v>
      </c>
      <c r="G498" s="79"/>
      <c r="H498" s="79"/>
      <c r="I498" s="80">
        <f t="shared" si="19"/>
        <v>-2500</v>
      </c>
      <c r="J498" s="80">
        <f t="shared" si="20"/>
        <v>0</v>
      </c>
      <c r="K498" s="80">
        <f t="shared" si="21"/>
        <v>0</v>
      </c>
      <c r="L498" s="82">
        <v>-2500</v>
      </c>
    </row>
    <row r="499" spans="1:12" s="97" customFormat="1" ht="15.75">
      <c r="A499" s="83">
        <v>42220</v>
      </c>
      <c r="B499" s="78" t="s">
        <v>47</v>
      </c>
      <c r="C499" s="78">
        <v>250</v>
      </c>
      <c r="D499" s="78" t="s">
        <v>9</v>
      </c>
      <c r="E499" s="79">
        <v>1178.5</v>
      </c>
      <c r="F499" s="79">
        <v>1194.5</v>
      </c>
      <c r="G499" s="79"/>
      <c r="H499" s="79"/>
      <c r="I499" s="80">
        <f t="shared" si="19"/>
        <v>4000</v>
      </c>
      <c r="J499" s="80">
        <f t="shared" si="20"/>
        <v>0</v>
      </c>
      <c r="K499" s="80">
        <f t="shared" si="21"/>
        <v>0</v>
      </c>
      <c r="L499" s="82">
        <v>4000</v>
      </c>
    </row>
    <row r="500" spans="1:12" s="97" customFormat="1" ht="15.75">
      <c r="A500" s="83">
        <v>42219</v>
      </c>
      <c r="B500" s="78" t="s">
        <v>48</v>
      </c>
      <c r="C500" s="78">
        <v>2000</v>
      </c>
      <c r="D500" s="78" t="s">
        <v>9</v>
      </c>
      <c r="E500" s="79">
        <v>160.7</v>
      </c>
      <c r="F500" s="79">
        <v>159.6</v>
      </c>
      <c r="G500" s="79"/>
      <c r="H500" s="79"/>
      <c r="I500" s="80">
        <f t="shared" si="19"/>
        <v>-2199.9999999999886</v>
      </c>
      <c r="J500" s="80">
        <f t="shared" si="20"/>
        <v>0</v>
      </c>
      <c r="K500" s="80">
        <f t="shared" si="21"/>
        <v>0</v>
      </c>
      <c r="L500" s="82">
        <v>-2199.9999999999886</v>
      </c>
    </row>
    <row r="501" spans="1:12" s="97" customFormat="1" ht="15.75">
      <c r="A501" s="83">
        <v>42215</v>
      </c>
      <c r="B501" s="78" t="s">
        <v>49</v>
      </c>
      <c r="C501" s="78">
        <v>1000</v>
      </c>
      <c r="D501" s="78" t="s">
        <v>9</v>
      </c>
      <c r="E501" s="79">
        <v>250.3</v>
      </c>
      <c r="F501" s="79">
        <v>254.3</v>
      </c>
      <c r="G501" s="79"/>
      <c r="H501" s="79"/>
      <c r="I501" s="80">
        <f t="shared" si="19"/>
        <v>4000</v>
      </c>
      <c r="J501" s="80">
        <f t="shared" si="20"/>
        <v>0</v>
      </c>
      <c r="K501" s="80">
        <f t="shared" si="21"/>
        <v>0</v>
      </c>
      <c r="L501" s="82">
        <v>4000</v>
      </c>
    </row>
    <row r="502" spans="1:12" s="97" customFormat="1" ht="15.75">
      <c r="A502" s="83">
        <v>42212</v>
      </c>
      <c r="B502" s="84" t="s">
        <v>42</v>
      </c>
      <c r="C502" s="78">
        <v>250</v>
      </c>
      <c r="D502" s="78" t="s">
        <v>12</v>
      </c>
      <c r="E502" s="79">
        <v>1034</v>
      </c>
      <c r="F502" s="79">
        <v>1018</v>
      </c>
      <c r="G502" s="79"/>
      <c r="H502" s="79"/>
      <c r="I502" s="80">
        <f t="shared" si="19"/>
        <v>4000</v>
      </c>
      <c r="J502" s="80">
        <f t="shared" si="20"/>
        <v>0</v>
      </c>
      <c r="K502" s="80">
        <f t="shared" si="21"/>
        <v>0</v>
      </c>
      <c r="L502" s="82">
        <v>4000</v>
      </c>
    </row>
    <row r="503" spans="1:12" s="97" customFormat="1" ht="15.75">
      <c r="A503" s="83">
        <v>42207</v>
      </c>
      <c r="B503" s="84" t="s">
        <v>50</v>
      </c>
      <c r="C503" s="78">
        <v>2000</v>
      </c>
      <c r="D503" s="78" t="s">
        <v>9</v>
      </c>
      <c r="E503" s="79">
        <v>196.9</v>
      </c>
      <c r="F503" s="79">
        <v>195.4</v>
      </c>
      <c r="G503" s="79"/>
      <c r="H503" s="79"/>
      <c r="I503" s="80">
        <f t="shared" si="19"/>
        <v>-3000</v>
      </c>
      <c r="J503" s="80">
        <f t="shared" si="20"/>
        <v>0</v>
      </c>
      <c r="K503" s="80">
        <f t="shared" si="21"/>
        <v>0</v>
      </c>
      <c r="L503" s="82">
        <v>-3000</v>
      </c>
    </row>
    <row r="504" spans="1:12" s="97" customFormat="1" ht="15.75">
      <c r="A504" s="83">
        <v>42205</v>
      </c>
      <c r="B504" s="84" t="s">
        <v>34</v>
      </c>
      <c r="C504" s="78">
        <v>250</v>
      </c>
      <c r="D504" s="78" t="s">
        <v>9</v>
      </c>
      <c r="E504" s="79">
        <v>1335</v>
      </c>
      <c r="F504" s="79">
        <v>1352</v>
      </c>
      <c r="G504" s="79"/>
      <c r="H504" s="79"/>
      <c r="I504" s="80">
        <f t="shared" si="19"/>
        <v>4250</v>
      </c>
      <c r="J504" s="80">
        <f t="shared" si="20"/>
        <v>0</v>
      </c>
      <c r="K504" s="80">
        <f t="shared" si="21"/>
        <v>0</v>
      </c>
      <c r="L504" s="82">
        <v>4250</v>
      </c>
    </row>
    <row r="505" spans="1:12" s="97" customFormat="1" ht="15.75">
      <c r="A505" s="83">
        <v>42201</v>
      </c>
      <c r="B505" s="84" t="s">
        <v>43</v>
      </c>
      <c r="C505" s="78">
        <v>2000</v>
      </c>
      <c r="D505" s="78" t="s">
        <v>9</v>
      </c>
      <c r="E505" s="79">
        <v>188.7</v>
      </c>
      <c r="F505" s="79">
        <v>190.7</v>
      </c>
      <c r="G505" s="79"/>
      <c r="H505" s="79"/>
      <c r="I505" s="80">
        <f t="shared" si="19"/>
        <v>4000</v>
      </c>
      <c r="J505" s="80">
        <f t="shared" si="20"/>
        <v>0</v>
      </c>
      <c r="K505" s="80">
        <f t="shared" si="21"/>
        <v>0</v>
      </c>
      <c r="L505" s="82">
        <v>4000</v>
      </c>
    </row>
    <row r="506" spans="1:12" s="97" customFormat="1" ht="15.75">
      <c r="A506" s="83">
        <v>42198</v>
      </c>
      <c r="B506" s="84" t="s">
        <v>51</v>
      </c>
      <c r="C506" s="78">
        <v>250</v>
      </c>
      <c r="D506" s="78" t="s">
        <v>9</v>
      </c>
      <c r="E506" s="79">
        <v>1337</v>
      </c>
      <c r="F506" s="79">
        <v>1354</v>
      </c>
      <c r="G506" s="79"/>
      <c r="H506" s="79"/>
      <c r="I506" s="80">
        <f t="shared" si="19"/>
        <v>4250</v>
      </c>
      <c r="J506" s="80">
        <f t="shared" si="20"/>
        <v>0</v>
      </c>
      <c r="K506" s="80">
        <f t="shared" si="21"/>
        <v>0</v>
      </c>
      <c r="L506" s="82">
        <v>4250</v>
      </c>
    </row>
    <row r="507" spans="1:12" s="97" customFormat="1" ht="15.75">
      <c r="A507" s="83">
        <v>42198</v>
      </c>
      <c r="B507" s="84" t="s">
        <v>52</v>
      </c>
      <c r="C507" s="78">
        <v>2000</v>
      </c>
      <c r="D507" s="78" t="s">
        <v>9</v>
      </c>
      <c r="E507" s="79">
        <v>98.5</v>
      </c>
      <c r="F507" s="79">
        <v>100.5</v>
      </c>
      <c r="G507" s="79"/>
      <c r="H507" s="79"/>
      <c r="I507" s="80">
        <f t="shared" si="19"/>
        <v>4000</v>
      </c>
      <c r="J507" s="80">
        <f t="shared" si="20"/>
        <v>0</v>
      </c>
      <c r="K507" s="80">
        <f t="shared" si="21"/>
        <v>0</v>
      </c>
      <c r="L507" s="82">
        <v>4000</v>
      </c>
    </row>
    <row r="508" spans="1:12" s="97" customFormat="1" ht="15.75">
      <c r="A508" s="83">
        <v>42195</v>
      </c>
      <c r="B508" s="84" t="s">
        <v>53</v>
      </c>
      <c r="C508" s="78">
        <v>1000</v>
      </c>
      <c r="D508" s="78" t="s">
        <v>9</v>
      </c>
      <c r="E508" s="79">
        <v>185.5</v>
      </c>
      <c r="F508" s="79">
        <v>184.5</v>
      </c>
      <c r="G508" s="79"/>
      <c r="H508" s="79"/>
      <c r="I508" s="80">
        <f t="shared" si="19"/>
        <v>-1000</v>
      </c>
      <c r="J508" s="80">
        <f t="shared" si="20"/>
        <v>0</v>
      </c>
      <c r="K508" s="80">
        <f t="shared" si="21"/>
        <v>0</v>
      </c>
      <c r="L508" s="82">
        <v>-1000</v>
      </c>
    </row>
    <row r="509" spans="1:12" s="97" customFormat="1" ht="15.75">
      <c r="A509" s="83">
        <v>42194</v>
      </c>
      <c r="B509" s="78" t="s">
        <v>16</v>
      </c>
      <c r="C509" s="78">
        <v>2000</v>
      </c>
      <c r="D509" s="78" t="s">
        <v>9</v>
      </c>
      <c r="E509" s="79">
        <v>93</v>
      </c>
      <c r="F509" s="79">
        <v>92.55</v>
      </c>
      <c r="G509" s="79"/>
      <c r="H509" s="79"/>
      <c r="I509" s="80">
        <f t="shared" si="19"/>
        <v>-900.0000000000057</v>
      </c>
      <c r="J509" s="80">
        <f t="shared" si="20"/>
        <v>0</v>
      </c>
      <c r="K509" s="80">
        <f t="shared" si="21"/>
        <v>0</v>
      </c>
      <c r="L509" s="82">
        <v>-900.0000000000057</v>
      </c>
    </row>
    <row r="510" spans="1:12" s="97" customFormat="1" ht="15.75">
      <c r="A510" s="83">
        <v>42194</v>
      </c>
      <c r="B510" s="78" t="s">
        <v>54</v>
      </c>
      <c r="C510" s="78">
        <v>1000</v>
      </c>
      <c r="D510" s="78" t="s">
        <v>12</v>
      </c>
      <c r="E510" s="79">
        <v>319</v>
      </c>
      <c r="F510" s="79">
        <v>315</v>
      </c>
      <c r="G510" s="79"/>
      <c r="H510" s="79"/>
      <c r="I510" s="80">
        <f t="shared" si="19"/>
        <v>4000</v>
      </c>
      <c r="J510" s="80">
        <f t="shared" si="20"/>
        <v>0</v>
      </c>
      <c r="K510" s="80">
        <f t="shared" si="21"/>
        <v>0</v>
      </c>
      <c r="L510" s="82">
        <v>4000</v>
      </c>
    </row>
    <row r="511" spans="1:12" s="97" customFormat="1" ht="15.75">
      <c r="A511" s="83">
        <v>42193</v>
      </c>
      <c r="B511" s="84" t="s">
        <v>55</v>
      </c>
      <c r="C511" s="78">
        <v>1000</v>
      </c>
      <c r="D511" s="78" t="s">
        <v>9</v>
      </c>
      <c r="E511" s="79">
        <v>304.9</v>
      </c>
      <c r="F511" s="79">
        <v>301.9</v>
      </c>
      <c r="G511" s="79"/>
      <c r="H511" s="79"/>
      <c r="I511" s="80">
        <f t="shared" si="19"/>
        <v>-3000</v>
      </c>
      <c r="J511" s="80">
        <f t="shared" si="20"/>
        <v>0</v>
      </c>
      <c r="K511" s="80">
        <f t="shared" si="21"/>
        <v>0</v>
      </c>
      <c r="L511" s="82">
        <v>-3000</v>
      </c>
    </row>
    <row r="512" spans="1:12" s="97" customFormat="1" ht="15.75">
      <c r="A512" s="83">
        <v>42192</v>
      </c>
      <c r="B512" s="78" t="s">
        <v>21</v>
      </c>
      <c r="C512" s="78">
        <v>500</v>
      </c>
      <c r="D512" s="78" t="s">
        <v>9</v>
      </c>
      <c r="E512" s="79">
        <v>552.8</v>
      </c>
      <c r="F512" s="79">
        <v>547.8</v>
      </c>
      <c r="G512" s="79"/>
      <c r="H512" s="79"/>
      <c r="I512" s="80">
        <f t="shared" si="19"/>
        <v>-2500</v>
      </c>
      <c r="J512" s="80">
        <f t="shared" si="20"/>
        <v>0</v>
      </c>
      <c r="K512" s="80">
        <f t="shared" si="21"/>
        <v>0</v>
      </c>
      <c r="L512" s="82">
        <v>-2500</v>
      </c>
    </row>
    <row r="513" spans="1:12" s="97" customFormat="1" ht="15.75">
      <c r="A513" s="83">
        <v>42191</v>
      </c>
      <c r="B513" s="78" t="s">
        <v>13</v>
      </c>
      <c r="C513" s="78">
        <v>500</v>
      </c>
      <c r="D513" s="78" t="s">
        <v>9</v>
      </c>
      <c r="E513" s="79">
        <v>931</v>
      </c>
      <c r="F513" s="79">
        <v>940</v>
      </c>
      <c r="G513" s="79"/>
      <c r="H513" s="79"/>
      <c r="I513" s="80">
        <f t="shared" si="19"/>
        <v>4500</v>
      </c>
      <c r="J513" s="80">
        <f t="shared" si="20"/>
        <v>0</v>
      </c>
      <c r="K513" s="80">
        <f t="shared" si="21"/>
        <v>0</v>
      </c>
      <c r="L513" s="82">
        <v>4500</v>
      </c>
    </row>
    <row r="514" spans="1:12" s="97" customFormat="1" ht="15.75">
      <c r="A514" s="83">
        <v>42191</v>
      </c>
      <c r="B514" s="78" t="s">
        <v>17</v>
      </c>
      <c r="C514" s="78">
        <v>1000</v>
      </c>
      <c r="D514" s="78" t="s">
        <v>9</v>
      </c>
      <c r="E514" s="79">
        <v>273</v>
      </c>
      <c r="F514" s="79">
        <v>277</v>
      </c>
      <c r="G514" s="79"/>
      <c r="H514" s="79"/>
      <c r="I514" s="80">
        <f t="shared" si="19"/>
        <v>4000</v>
      </c>
      <c r="J514" s="80">
        <f t="shared" si="20"/>
        <v>0</v>
      </c>
      <c r="K514" s="80">
        <f t="shared" si="21"/>
        <v>0</v>
      </c>
      <c r="L514" s="82">
        <v>4000</v>
      </c>
    </row>
    <row r="515" spans="1:12" s="97" customFormat="1" ht="15.75">
      <c r="A515" s="83">
        <v>42188</v>
      </c>
      <c r="B515" s="78" t="s">
        <v>56</v>
      </c>
      <c r="C515" s="78">
        <v>250</v>
      </c>
      <c r="D515" s="78" t="s">
        <v>9</v>
      </c>
      <c r="E515" s="79">
        <v>2580</v>
      </c>
      <c r="F515" s="79">
        <v>2566</v>
      </c>
      <c r="G515" s="79"/>
      <c r="H515" s="79"/>
      <c r="I515" s="80">
        <f t="shared" si="19"/>
        <v>-3500</v>
      </c>
      <c r="J515" s="80">
        <f t="shared" si="20"/>
        <v>0</v>
      </c>
      <c r="K515" s="80">
        <f t="shared" si="21"/>
        <v>0</v>
      </c>
      <c r="L515" s="82">
        <v>-3500</v>
      </c>
    </row>
    <row r="516" spans="1:12" s="97" customFormat="1" ht="15.75">
      <c r="A516" s="83">
        <v>42188</v>
      </c>
      <c r="B516" s="78" t="s">
        <v>55</v>
      </c>
      <c r="C516" s="78">
        <v>1000</v>
      </c>
      <c r="D516" s="78" t="s">
        <v>12</v>
      </c>
      <c r="E516" s="79">
        <v>284</v>
      </c>
      <c r="F516" s="79">
        <v>280</v>
      </c>
      <c r="G516" s="79"/>
      <c r="H516" s="79"/>
      <c r="I516" s="80">
        <f t="shared" si="19"/>
        <v>4000</v>
      </c>
      <c r="J516" s="80">
        <f t="shared" si="20"/>
        <v>0</v>
      </c>
      <c r="K516" s="80">
        <f t="shared" si="21"/>
        <v>0</v>
      </c>
      <c r="L516" s="82">
        <v>4000</v>
      </c>
    </row>
    <row r="517" spans="1:12" s="97" customFormat="1" ht="15.75">
      <c r="A517" s="83">
        <v>42186</v>
      </c>
      <c r="B517" s="78" t="s">
        <v>57</v>
      </c>
      <c r="C517" s="78">
        <v>250</v>
      </c>
      <c r="D517" s="78" t="s">
        <v>9</v>
      </c>
      <c r="E517" s="79">
        <v>1277.4</v>
      </c>
      <c r="F517" s="79">
        <v>1291.4</v>
      </c>
      <c r="G517" s="79"/>
      <c r="H517" s="79"/>
      <c r="I517" s="80">
        <f t="shared" si="19"/>
        <v>3500</v>
      </c>
      <c r="J517" s="80">
        <f t="shared" si="20"/>
        <v>0</v>
      </c>
      <c r="K517" s="80">
        <f t="shared" si="21"/>
        <v>0</v>
      </c>
      <c r="L517" s="82">
        <v>3500</v>
      </c>
    </row>
    <row r="518" spans="1:12" s="97" customFormat="1" ht="15.75">
      <c r="A518" s="83">
        <v>42185</v>
      </c>
      <c r="B518" s="78" t="s">
        <v>58</v>
      </c>
      <c r="C518" s="78">
        <v>250</v>
      </c>
      <c r="D518" s="78" t="s">
        <v>9</v>
      </c>
      <c r="E518" s="79">
        <v>1840.5</v>
      </c>
      <c r="F518" s="79">
        <v>1857</v>
      </c>
      <c r="G518" s="79">
        <v>1867</v>
      </c>
      <c r="H518" s="79"/>
      <c r="I518" s="80">
        <f t="shared" si="19"/>
        <v>4125</v>
      </c>
      <c r="J518" s="80">
        <f t="shared" si="20"/>
        <v>2500</v>
      </c>
      <c r="K518" s="80">
        <f t="shared" si="21"/>
        <v>0</v>
      </c>
      <c r="L518" s="82">
        <v>6625</v>
      </c>
    </row>
    <row r="519" spans="1:12" s="97" customFormat="1" ht="15.75">
      <c r="A519" s="83">
        <v>42185</v>
      </c>
      <c r="B519" s="84" t="s">
        <v>59</v>
      </c>
      <c r="C519" s="78">
        <v>500</v>
      </c>
      <c r="D519" s="78" t="s">
        <v>9</v>
      </c>
      <c r="E519" s="79">
        <v>1575.5</v>
      </c>
      <c r="F519" s="79">
        <v>1588</v>
      </c>
      <c r="G519" s="79"/>
      <c r="H519" s="79"/>
      <c r="I519" s="80">
        <f t="shared" si="19"/>
        <v>6250</v>
      </c>
      <c r="J519" s="80">
        <f t="shared" si="20"/>
        <v>0</v>
      </c>
      <c r="K519" s="80">
        <f t="shared" si="21"/>
        <v>0</v>
      </c>
      <c r="L519" s="82">
        <v>6250</v>
      </c>
    </row>
    <row r="520" spans="1:12" s="97" customFormat="1" ht="15.75">
      <c r="A520" s="83">
        <v>42185</v>
      </c>
      <c r="B520" s="84" t="s">
        <v>60</v>
      </c>
      <c r="C520" s="78">
        <v>500</v>
      </c>
      <c r="D520" s="78" t="s">
        <v>12</v>
      </c>
      <c r="E520" s="79">
        <v>541</v>
      </c>
      <c r="F520" s="79">
        <v>536</v>
      </c>
      <c r="G520" s="79"/>
      <c r="H520" s="79"/>
      <c r="I520" s="80">
        <f t="shared" si="19"/>
        <v>2500</v>
      </c>
      <c r="J520" s="80">
        <f t="shared" si="20"/>
        <v>0</v>
      </c>
      <c r="K520" s="80">
        <f t="shared" si="21"/>
        <v>0</v>
      </c>
      <c r="L520" s="82">
        <v>2500</v>
      </c>
    </row>
    <row r="521" spans="1:12" s="97" customFormat="1" ht="15.75">
      <c r="A521" s="83">
        <v>42184</v>
      </c>
      <c r="B521" s="78" t="s">
        <v>61</v>
      </c>
      <c r="C521" s="78">
        <v>250</v>
      </c>
      <c r="D521" s="78" t="s">
        <v>9</v>
      </c>
      <c r="E521" s="79">
        <v>894.2</v>
      </c>
      <c r="F521" s="79">
        <v>904.8</v>
      </c>
      <c r="G521" s="79"/>
      <c r="H521" s="79"/>
      <c r="I521" s="80">
        <f t="shared" si="19"/>
        <v>2649.9999999999773</v>
      </c>
      <c r="J521" s="80">
        <f t="shared" si="20"/>
        <v>0</v>
      </c>
      <c r="K521" s="80">
        <f t="shared" si="21"/>
        <v>0</v>
      </c>
      <c r="L521" s="82">
        <v>2649.9999999999773</v>
      </c>
    </row>
    <row r="522" spans="1:12" s="97" customFormat="1" ht="15.75">
      <c r="A522" s="83">
        <v>42184</v>
      </c>
      <c r="B522" s="78" t="s">
        <v>62</v>
      </c>
      <c r="C522" s="78">
        <v>1000</v>
      </c>
      <c r="D522" s="78" t="s">
        <v>12</v>
      </c>
      <c r="E522" s="79">
        <v>163.8</v>
      </c>
      <c r="F522" s="79">
        <v>166</v>
      </c>
      <c r="G522" s="79"/>
      <c r="H522" s="79"/>
      <c r="I522" s="80">
        <f t="shared" si="19"/>
        <v>-2199.9999999999886</v>
      </c>
      <c r="J522" s="80">
        <f t="shared" si="20"/>
        <v>0</v>
      </c>
      <c r="K522" s="80">
        <f t="shared" si="21"/>
        <v>0</v>
      </c>
      <c r="L522" s="82">
        <v>-2199.9999999999886</v>
      </c>
    </row>
    <row r="523" spans="1:12" s="97" customFormat="1" ht="15.75">
      <c r="A523" s="83">
        <v>42184</v>
      </c>
      <c r="B523" s="78" t="s">
        <v>63</v>
      </c>
      <c r="C523" s="78">
        <v>1000</v>
      </c>
      <c r="D523" s="78" t="s">
        <v>9</v>
      </c>
      <c r="E523" s="79">
        <v>278</v>
      </c>
      <c r="F523" s="79">
        <v>278</v>
      </c>
      <c r="G523" s="79"/>
      <c r="H523" s="79"/>
      <c r="I523" s="80">
        <f t="shared" si="19"/>
        <v>0</v>
      </c>
      <c r="J523" s="80">
        <f t="shared" si="20"/>
        <v>0</v>
      </c>
      <c r="K523" s="80">
        <f t="shared" si="21"/>
        <v>0</v>
      </c>
      <c r="L523" s="82">
        <v>0</v>
      </c>
    </row>
    <row r="524" spans="1:12" s="97" customFormat="1" ht="15.75">
      <c r="A524" s="83">
        <v>42184</v>
      </c>
      <c r="B524" s="78" t="s">
        <v>45</v>
      </c>
      <c r="C524" s="78">
        <v>1000</v>
      </c>
      <c r="D524" s="78" t="s">
        <v>12</v>
      </c>
      <c r="E524" s="79">
        <v>327</v>
      </c>
      <c r="F524" s="79">
        <v>324.5</v>
      </c>
      <c r="G524" s="79"/>
      <c r="H524" s="79"/>
      <c r="I524" s="80">
        <f t="shared" si="19"/>
        <v>2500</v>
      </c>
      <c r="J524" s="80">
        <f t="shared" si="20"/>
        <v>0</v>
      </c>
      <c r="K524" s="80">
        <f t="shared" si="21"/>
        <v>0</v>
      </c>
      <c r="L524" s="82">
        <v>2500</v>
      </c>
    </row>
    <row r="525" spans="1:12" s="97" customFormat="1" ht="15.75">
      <c r="A525" s="83">
        <v>42184</v>
      </c>
      <c r="B525" s="78" t="s">
        <v>64</v>
      </c>
      <c r="C525" s="78">
        <v>1000</v>
      </c>
      <c r="D525" s="78" t="s">
        <v>9</v>
      </c>
      <c r="E525" s="79">
        <v>388</v>
      </c>
      <c r="F525" s="79">
        <v>393</v>
      </c>
      <c r="G525" s="79"/>
      <c r="H525" s="79"/>
      <c r="I525" s="80">
        <f t="shared" si="19"/>
        <v>5000</v>
      </c>
      <c r="J525" s="80">
        <f t="shared" si="20"/>
        <v>0</v>
      </c>
      <c r="K525" s="80">
        <f t="shared" si="21"/>
        <v>0</v>
      </c>
      <c r="L525" s="82">
        <v>5000</v>
      </c>
    </row>
    <row r="526" spans="1:12" s="97" customFormat="1" ht="15.75">
      <c r="A526" s="83">
        <v>42181</v>
      </c>
      <c r="B526" s="78" t="s">
        <v>65</v>
      </c>
      <c r="C526" s="78">
        <v>2000</v>
      </c>
      <c r="D526" s="78" t="s">
        <v>12</v>
      </c>
      <c r="E526" s="79">
        <v>152.8</v>
      </c>
      <c r="F526" s="79">
        <v>152</v>
      </c>
      <c r="G526" s="79"/>
      <c r="H526" s="79"/>
      <c r="I526" s="80">
        <f t="shared" si="19"/>
        <v>1600.0000000000227</v>
      </c>
      <c r="J526" s="80">
        <f t="shared" si="20"/>
        <v>0</v>
      </c>
      <c r="K526" s="80">
        <f t="shared" si="21"/>
        <v>0</v>
      </c>
      <c r="L526" s="82">
        <v>1600.0000000000227</v>
      </c>
    </row>
    <row r="527" spans="1:12" s="97" customFormat="1" ht="15.75">
      <c r="A527" s="83">
        <v>42181</v>
      </c>
      <c r="B527" s="78" t="s">
        <v>41</v>
      </c>
      <c r="C527" s="78">
        <v>4000</v>
      </c>
      <c r="D527" s="78" t="s">
        <v>9</v>
      </c>
      <c r="E527" s="79">
        <v>153.2</v>
      </c>
      <c r="F527" s="79">
        <v>154.4</v>
      </c>
      <c r="G527" s="79"/>
      <c r="H527" s="79"/>
      <c r="I527" s="80">
        <f t="shared" si="19"/>
        <v>4800.000000000068</v>
      </c>
      <c r="J527" s="80">
        <f t="shared" si="20"/>
        <v>0</v>
      </c>
      <c r="K527" s="80">
        <f t="shared" si="21"/>
        <v>0</v>
      </c>
      <c r="L527" s="82">
        <v>4800.000000000068</v>
      </c>
    </row>
    <row r="528" spans="1:12" s="97" customFormat="1" ht="15.75">
      <c r="A528" s="83">
        <v>42181</v>
      </c>
      <c r="B528" s="78" t="s">
        <v>66</v>
      </c>
      <c r="C528" s="78">
        <v>1000</v>
      </c>
      <c r="D528" s="78" t="s">
        <v>9</v>
      </c>
      <c r="E528" s="79">
        <v>242.55</v>
      </c>
      <c r="F528" s="79">
        <v>242.2</v>
      </c>
      <c r="G528" s="79"/>
      <c r="H528" s="79"/>
      <c r="I528" s="80">
        <f t="shared" si="19"/>
        <v>-350.00000000002274</v>
      </c>
      <c r="J528" s="80">
        <f t="shared" si="20"/>
        <v>0</v>
      </c>
      <c r="K528" s="80">
        <f t="shared" si="21"/>
        <v>0</v>
      </c>
      <c r="L528" s="82">
        <v>-350.00000000002274</v>
      </c>
    </row>
    <row r="529" spans="1:12" s="97" customFormat="1" ht="15.75">
      <c r="A529" s="83">
        <v>42181</v>
      </c>
      <c r="B529" s="78" t="s">
        <v>67</v>
      </c>
      <c r="C529" s="78">
        <v>4000</v>
      </c>
      <c r="D529" s="78" t="s">
        <v>12</v>
      </c>
      <c r="E529" s="79">
        <v>174</v>
      </c>
      <c r="F529" s="79">
        <v>173.05</v>
      </c>
      <c r="G529" s="79"/>
      <c r="H529" s="79"/>
      <c r="I529" s="80">
        <f t="shared" si="19"/>
        <v>3799.9999999999545</v>
      </c>
      <c r="J529" s="80">
        <f t="shared" si="20"/>
        <v>0</v>
      </c>
      <c r="K529" s="80">
        <f t="shared" si="21"/>
        <v>0</v>
      </c>
      <c r="L529" s="82">
        <v>3799.9999999999545</v>
      </c>
    </row>
    <row r="530" spans="1:12" s="97" customFormat="1" ht="15.75">
      <c r="A530" s="83">
        <v>42181</v>
      </c>
      <c r="B530" s="78" t="s">
        <v>63</v>
      </c>
      <c r="C530" s="78">
        <v>1000</v>
      </c>
      <c r="D530" s="78" t="s">
        <v>9</v>
      </c>
      <c r="E530" s="79">
        <v>277.9</v>
      </c>
      <c r="F530" s="79">
        <v>277.9</v>
      </c>
      <c r="G530" s="79"/>
      <c r="H530" s="79"/>
      <c r="I530" s="80">
        <f t="shared" si="19"/>
        <v>0</v>
      </c>
      <c r="J530" s="80">
        <f t="shared" si="20"/>
        <v>0</v>
      </c>
      <c r="K530" s="80">
        <f t="shared" si="21"/>
        <v>0</v>
      </c>
      <c r="L530" s="82">
        <v>0</v>
      </c>
    </row>
    <row r="531" spans="1:12" s="97" customFormat="1" ht="15.75">
      <c r="A531" s="83">
        <v>42181</v>
      </c>
      <c r="B531" s="78" t="s">
        <v>13</v>
      </c>
      <c r="C531" s="78">
        <v>1000</v>
      </c>
      <c r="D531" s="78" t="s">
        <v>9</v>
      </c>
      <c r="E531" s="79">
        <v>866</v>
      </c>
      <c r="F531" s="79">
        <v>869.8</v>
      </c>
      <c r="G531" s="79"/>
      <c r="H531" s="79"/>
      <c r="I531" s="80">
        <f t="shared" si="19"/>
        <v>3799.9999999999545</v>
      </c>
      <c r="J531" s="80">
        <f t="shared" si="20"/>
        <v>0</v>
      </c>
      <c r="K531" s="80">
        <f t="shared" si="21"/>
        <v>0</v>
      </c>
      <c r="L531" s="82">
        <v>3799.9999999999545</v>
      </c>
    </row>
    <row r="532" spans="1:12" s="97" customFormat="1" ht="15.75">
      <c r="A532" s="83">
        <v>42180</v>
      </c>
      <c r="B532" s="78" t="s">
        <v>68</v>
      </c>
      <c r="C532" s="78">
        <v>250</v>
      </c>
      <c r="D532" s="78" t="s">
        <v>9</v>
      </c>
      <c r="E532" s="79">
        <v>2017</v>
      </c>
      <c r="F532" s="79">
        <v>1999</v>
      </c>
      <c r="G532" s="79"/>
      <c r="H532" s="79"/>
      <c r="I532" s="80">
        <f t="shared" si="19"/>
        <v>-4500</v>
      </c>
      <c r="J532" s="80">
        <f t="shared" si="20"/>
        <v>0</v>
      </c>
      <c r="K532" s="80">
        <f t="shared" si="21"/>
        <v>0</v>
      </c>
      <c r="L532" s="82">
        <v>-4500</v>
      </c>
    </row>
    <row r="533" spans="1:12" s="97" customFormat="1" ht="15.75">
      <c r="A533" s="83">
        <v>42180</v>
      </c>
      <c r="B533" s="78" t="s">
        <v>28</v>
      </c>
      <c r="C533" s="78">
        <v>250</v>
      </c>
      <c r="D533" s="78" t="s">
        <v>9</v>
      </c>
      <c r="E533" s="79">
        <v>1048.5</v>
      </c>
      <c r="F533" s="79">
        <v>1047.5</v>
      </c>
      <c r="G533" s="79"/>
      <c r="H533" s="79"/>
      <c r="I533" s="80">
        <f t="shared" si="19"/>
        <v>-250</v>
      </c>
      <c r="J533" s="80">
        <f t="shared" si="20"/>
        <v>0</v>
      </c>
      <c r="K533" s="80">
        <f t="shared" si="21"/>
        <v>0</v>
      </c>
      <c r="L533" s="82">
        <v>-250</v>
      </c>
    </row>
    <row r="534" spans="1:12" s="97" customFormat="1" ht="15.75">
      <c r="A534" s="83">
        <v>42180</v>
      </c>
      <c r="B534" s="78" t="s">
        <v>69</v>
      </c>
      <c r="C534" s="78">
        <v>2000</v>
      </c>
      <c r="D534" s="78" t="s">
        <v>9</v>
      </c>
      <c r="E534" s="79">
        <v>224.95</v>
      </c>
      <c r="F534" s="79">
        <v>224.35</v>
      </c>
      <c r="G534" s="79"/>
      <c r="H534" s="79"/>
      <c r="I534" s="80">
        <f t="shared" si="19"/>
        <v>-1199.9999999999886</v>
      </c>
      <c r="J534" s="80">
        <f t="shared" si="20"/>
        <v>0</v>
      </c>
      <c r="K534" s="80">
        <f t="shared" si="21"/>
        <v>0</v>
      </c>
      <c r="L534" s="82">
        <v>-1199.9999999999886</v>
      </c>
    </row>
    <row r="535" spans="1:12" s="97" customFormat="1" ht="15.75">
      <c r="A535" s="83">
        <v>42180</v>
      </c>
      <c r="B535" s="78" t="s">
        <v>70</v>
      </c>
      <c r="C535" s="78">
        <v>2000</v>
      </c>
      <c r="D535" s="78" t="s">
        <v>9</v>
      </c>
      <c r="E535" s="79">
        <v>184</v>
      </c>
      <c r="F535" s="79">
        <v>185.6</v>
      </c>
      <c r="G535" s="79"/>
      <c r="H535" s="79"/>
      <c r="I535" s="80">
        <f t="shared" si="19"/>
        <v>3199.9999999999886</v>
      </c>
      <c r="J535" s="80">
        <f t="shared" si="20"/>
        <v>0</v>
      </c>
      <c r="K535" s="80">
        <f t="shared" si="21"/>
        <v>0</v>
      </c>
      <c r="L535" s="82">
        <v>3199.9999999999886</v>
      </c>
    </row>
    <row r="536" spans="1:12" s="97" customFormat="1" ht="15.75">
      <c r="A536" s="83">
        <v>42179</v>
      </c>
      <c r="B536" s="78" t="s">
        <v>71</v>
      </c>
      <c r="C536" s="78">
        <v>2000</v>
      </c>
      <c r="D536" s="78" t="s">
        <v>12</v>
      </c>
      <c r="E536" s="79">
        <v>114.5</v>
      </c>
      <c r="F536" s="79">
        <v>113.2</v>
      </c>
      <c r="G536" s="79"/>
      <c r="H536" s="79"/>
      <c r="I536" s="80">
        <f t="shared" si="19"/>
        <v>2599.9999999999945</v>
      </c>
      <c r="J536" s="80">
        <f t="shared" si="20"/>
        <v>0</v>
      </c>
      <c r="K536" s="80">
        <f t="shared" si="21"/>
        <v>0</v>
      </c>
      <c r="L536" s="82">
        <v>2599.9999999999945</v>
      </c>
    </row>
    <row r="537" spans="1:12" s="97" customFormat="1" ht="15.75">
      <c r="A537" s="83">
        <v>42179</v>
      </c>
      <c r="B537" s="78" t="s">
        <v>72</v>
      </c>
      <c r="C537" s="78">
        <v>1000</v>
      </c>
      <c r="D537" s="78" t="s">
        <v>9</v>
      </c>
      <c r="E537" s="79">
        <v>312.5</v>
      </c>
      <c r="F537" s="79">
        <v>310</v>
      </c>
      <c r="G537" s="79"/>
      <c r="H537" s="79"/>
      <c r="I537" s="80">
        <f t="shared" si="19"/>
        <v>-2500</v>
      </c>
      <c r="J537" s="80">
        <f t="shared" si="20"/>
        <v>0</v>
      </c>
      <c r="K537" s="80">
        <f t="shared" si="21"/>
        <v>0</v>
      </c>
      <c r="L537" s="82">
        <v>-2500</v>
      </c>
    </row>
    <row r="538" spans="1:12" s="97" customFormat="1" ht="15.75">
      <c r="A538" s="83">
        <v>42179</v>
      </c>
      <c r="B538" s="78" t="s">
        <v>30</v>
      </c>
      <c r="C538" s="78">
        <v>2000</v>
      </c>
      <c r="D538" s="78" t="s">
        <v>12</v>
      </c>
      <c r="E538" s="79">
        <v>345.4</v>
      </c>
      <c r="F538" s="79">
        <v>343.7</v>
      </c>
      <c r="G538" s="79"/>
      <c r="H538" s="79"/>
      <c r="I538" s="80">
        <f aca="true" t="shared" si="22" ref="I538:I601">(IF(D538="SHORT",E538-F538,IF(D538="LONG",F538-E538)))*C538</f>
        <v>3399.9999999999773</v>
      </c>
      <c r="J538" s="80">
        <f aca="true" t="shared" si="23" ref="J538:J601">(IF(D538="SHORT",IF(G538="",0,F538-G538),IF(D538="LONG",IF(G538="",0,G538-F538))))*C538</f>
        <v>0</v>
      </c>
      <c r="K538" s="80">
        <f aca="true" t="shared" si="24" ref="K538:K601">(IF(D538="SHORT",IF(H538="",0,G538-H538),IF(D538="LONG",IF(H538="",0,(H538-G538)))))*C538</f>
        <v>0</v>
      </c>
      <c r="L538" s="82">
        <v>3399.9999999999773</v>
      </c>
    </row>
    <row r="539" spans="1:12" s="97" customFormat="1" ht="15.75">
      <c r="A539" s="83">
        <v>42179</v>
      </c>
      <c r="B539" s="78" t="s">
        <v>11</v>
      </c>
      <c r="C539" s="78">
        <v>1000</v>
      </c>
      <c r="D539" s="78" t="s">
        <v>12</v>
      </c>
      <c r="E539" s="79">
        <v>286.9</v>
      </c>
      <c r="F539" s="79">
        <v>292.05</v>
      </c>
      <c r="G539" s="79"/>
      <c r="H539" s="79"/>
      <c r="I539" s="80">
        <f t="shared" si="22"/>
        <v>-5150.000000000035</v>
      </c>
      <c r="J539" s="80">
        <f t="shared" si="23"/>
        <v>0</v>
      </c>
      <c r="K539" s="80">
        <f t="shared" si="24"/>
        <v>0</v>
      </c>
      <c r="L539" s="82">
        <v>-5150.000000000035</v>
      </c>
    </row>
    <row r="540" spans="1:12" s="97" customFormat="1" ht="15.75">
      <c r="A540" s="83">
        <v>42179</v>
      </c>
      <c r="B540" s="78" t="s">
        <v>73</v>
      </c>
      <c r="C540" s="78">
        <v>500</v>
      </c>
      <c r="D540" s="78" t="s">
        <v>9</v>
      </c>
      <c r="E540" s="79">
        <v>1387</v>
      </c>
      <c r="F540" s="79">
        <v>1397</v>
      </c>
      <c r="G540" s="79"/>
      <c r="H540" s="79"/>
      <c r="I540" s="80">
        <f t="shared" si="22"/>
        <v>5000</v>
      </c>
      <c r="J540" s="80">
        <f t="shared" si="23"/>
        <v>0</v>
      </c>
      <c r="K540" s="80">
        <f t="shared" si="24"/>
        <v>0</v>
      </c>
      <c r="L540" s="82">
        <v>5000</v>
      </c>
    </row>
    <row r="541" spans="1:12" s="97" customFormat="1" ht="15.75">
      <c r="A541" s="83">
        <v>42179</v>
      </c>
      <c r="B541" s="78" t="s">
        <v>63</v>
      </c>
      <c r="C541" s="78">
        <v>2000</v>
      </c>
      <c r="D541" s="78" t="s">
        <v>9</v>
      </c>
      <c r="E541" s="79">
        <v>271.5</v>
      </c>
      <c r="F541" s="79">
        <v>270.6</v>
      </c>
      <c r="G541" s="79"/>
      <c r="H541" s="79"/>
      <c r="I541" s="80">
        <f t="shared" si="22"/>
        <v>-1799.9999999999545</v>
      </c>
      <c r="J541" s="80">
        <f t="shared" si="23"/>
        <v>0</v>
      </c>
      <c r="K541" s="80">
        <f t="shared" si="24"/>
        <v>0</v>
      </c>
      <c r="L541" s="82">
        <v>-1799.9999999999545</v>
      </c>
    </row>
    <row r="542" spans="1:12" s="97" customFormat="1" ht="15.75">
      <c r="A542" s="83">
        <v>42178</v>
      </c>
      <c r="B542" s="78" t="s">
        <v>74</v>
      </c>
      <c r="C542" s="78">
        <v>4000</v>
      </c>
      <c r="D542" s="78" t="s">
        <v>9</v>
      </c>
      <c r="E542" s="79">
        <v>73.3</v>
      </c>
      <c r="F542" s="79">
        <v>73.1</v>
      </c>
      <c r="G542" s="79"/>
      <c r="H542" s="79"/>
      <c r="I542" s="80">
        <f t="shared" si="22"/>
        <v>-800.0000000000114</v>
      </c>
      <c r="J542" s="80">
        <f t="shared" si="23"/>
        <v>0</v>
      </c>
      <c r="K542" s="80">
        <f t="shared" si="24"/>
        <v>0</v>
      </c>
      <c r="L542" s="82">
        <v>-800.0000000000114</v>
      </c>
    </row>
    <row r="543" spans="1:12" s="97" customFormat="1" ht="15.75">
      <c r="A543" s="83">
        <v>42178</v>
      </c>
      <c r="B543" s="78" t="s">
        <v>54</v>
      </c>
      <c r="C543" s="78">
        <v>1000</v>
      </c>
      <c r="D543" s="78" t="s">
        <v>9</v>
      </c>
      <c r="E543" s="79">
        <v>316.6</v>
      </c>
      <c r="F543" s="79">
        <v>313.6</v>
      </c>
      <c r="G543" s="79"/>
      <c r="H543" s="79"/>
      <c r="I543" s="80">
        <f t="shared" si="22"/>
        <v>-3000</v>
      </c>
      <c r="J543" s="80">
        <f t="shared" si="23"/>
        <v>0</v>
      </c>
      <c r="K543" s="80">
        <f t="shared" si="24"/>
        <v>0</v>
      </c>
      <c r="L543" s="82">
        <v>-3000</v>
      </c>
    </row>
    <row r="544" spans="1:12" s="97" customFormat="1" ht="15.75">
      <c r="A544" s="83">
        <v>42178</v>
      </c>
      <c r="B544" s="78" t="s">
        <v>75</v>
      </c>
      <c r="C544" s="78">
        <v>1250</v>
      </c>
      <c r="D544" s="78" t="s">
        <v>9</v>
      </c>
      <c r="E544" s="79">
        <v>142.8</v>
      </c>
      <c r="F544" s="79">
        <v>142.85</v>
      </c>
      <c r="G544" s="79"/>
      <c r="H544" s="79"/>
      <c r="I544" s="80">
        <f t="shared" si="22"/>
        <v>62.499999999978684</v>
      </c>
      <c r="J544" s="80">
        <f t="shared" si="23"/>
        <v>0</v>
      </c>
      <c r="K544" s="80">
        <f t="shared" si="24"/>
        <v>0</v>
      </c>
      <c r="L544" s="82">
        <v>62.499999999978684</v>
      </c>
    </row>
    <row r="545" spans="1:12" s="97" customFormat="1" ht="15.75">
      <c r="A545" s="83">
        <v>42178</v>
      </c>
      <c r="B545" s="78" t="s">
        <v>24</v>
      </c>
      <c r="C545" s="78">
        <v>1000</v>
      </c>
      <c r="D545" s="78" t="s">
        <v>9</v>
      </c>
      <c r="E545" s="79">
        <v>403</v>
      </c>
      <c r="F545" s="79">
        <v>406.6</v>
      </c>
      <c r="G545" s="79"/>
      <c r="H545" s="79"/>
      <c r="I545" s="80">
        <f t="shared" si="22"/>
        <v>3600.0000000000227</v>
      </c>
      <c r="J545" s="80">
        <f t="shared" si="23"/>
        <v>0</v>
      </c>
      <c r="K545" s="80">
        <f t="shared" si="24"/>
        <v>0</v>
      </c>
      <c r="L545" s="82">
        <v>3600.0000000000227</v>
      </c>
    </row>
    <row r="546" spans="1:12" s="97" customFormat="1" ht="15.75">
      <c r="A546" s="83">
        <v>42177</v>
      </c>
      <c r="B546" s="78" t="s">
        <v>76</v>
      </c>
      <c r="C546" s="78">
        <v>250</v>
      </c>
      <c r="D546" s="78" t="s">
        <v>9</v>
      </c>
      <c r="E546" s="79">
        <v>2760</v>
      </c>
      <c r="F546" s="79">
        <v>2780</v>
      </c>
      <c r="G546" s="79"/>
      <c r="H546" s="79"/>
      <c r="I546" s="80">
        <f t="shared" si="22"/>
        <v>5000</v>
      </c>
      <c r="J546" s="80">
        <f t="shared" si="23"/>
        <v>0</v>
      </c>
      <c r="K546" s="80">
        <f t="shared" si="24"/>
        <v>0</v>
      </c>
      <c r="L546" s="82">
        <v>5000</v>
      </c>
    </row>
    <row r="547" spans="1:12" s="97" customFormat="1" ht="15.75">
      <c r="A547" s="83">
        <v>42177</v>
      </c>
      <c r="B547" s="78" t="s">
        <v>67</v>
      </c>
      <c r="C547" s="78">
        <v>2000</v>
      </c>
      <c r="D547" s="78" t="s">
        <v>9</v>
      </c>
      <c r="E547" s="79">
        <v>177.65</v>
      </c>
      <c r="F547" s="79">
        <v>176.65</v>
      </c>
      <c r="G547" s="79"/>
      <c r="H547" s="79"/>
      <c r="I547" s="80">
        <f t="shared" si="22"/>
        <v>-2000</v>
      </c>
      <c r="J547" s="80">
        <f t="shared" si="23"/>
        <v>0</v>
      </c>
      <c r="K547" s="80">
        <f t="shared" si="24"/>
        <v>0</v>
      </c>
      <c r="L547" s="82">
        <v>-2000</v>
      </c>
    </row>
    <row r="548" spans="1:12" s="97" customFormat="1" ht="15.75">
      <c r="A548" s="83">
        <v>42177</v>
      </c>
      <c r="B548" s="78" t="s">
        <v>37</v>
      </c>
      <c r="C548" s="78">
        <v>500</v>
      </c>
      <c r="D548" s="78" t="s">
        <v>9</v>
      </c>
      <c r="E548" s="79">
        <v>433.05</v>
      </c>
      <c r="F548" s="79">
        <v>433.2</v>
      </c>
      <c r="G548" s="79"/>
      <c r="H548" s="79"/>
      <c r="I548" s="80">
        <f t="shared" si="22"/>
        <v>74.99999999998863</v>
      </c>
      <c r="J548" s="80">
        <f t="shared" si="23"/>
        <v>0</v>
      </c>
      <c r="K548" s="80">
        <f t="shared" si="24"/>
        <v>0</v>
      </c>
      <c r="L548" s="82">
        <v>74.99999999998863</v>
      </c>
    </row>
    <row r="549" spans="1:12" s="97" customFormat="1" ht="15.75">
      <c r="A549" s="83">
        <v>42177</v>
      </c>
      <c r="B549" s="78" t="s">
        <v>77</v>
      </c>
      <c r="C549" s="78">
        <v>4000</v>
      </c>
      <c r="D549" s="78" t="s">
        <v>12</v>
      </c>
      <c r="E549" s="79">
        <v>174</v>
      </c>
      <c r="F549" s="79">
        <v>174.15</v>
      </c>
      <c r="G549" s="79"/>
      <c r="H549" s="79"/>
      <c r="I549" s="80">
        <f t="shared" si="22"/>
        <v>-600.0000000000227</v>
      </c>
      <c r="J549" s="80">
        <f t="shared" si="23"/>
        <v>0</v>
      </c>
      <c r="K549" s="80">
        <f t="shared" si="24"/>
        <v>0</v>
      </c>
      <c r="L549" s="82">
        <v>-600.0000000000227</v>
      </c>
    </row>
    <row r="550" spans="1:12" s="97" customFormat="1" ht="15.75">
      <c r="A550" s="83">
        <v>42174</v>
      </c>
      <c r="B550" s="78" t="s">
        <v>27</v>
      </c>
      <c r="C550" s="78">
        <v>250</v>
      </c>
      <c r="D550" s="78" t="s">
        <v>9</v>
      </c>
      <c r="E550" s="79">
        <v>2815</v>
      </c>
      <c r="F550" s="79">
        <v>2811</v>
      </c>
      <c r="G550" s="79"/>
      <c r="H550" s="79"/>
      <c r="I550" s="80">
        <f t="shared" si="22"/>
        <v>-1000</v>
      </c>
      <c r="J550" s="80">
        <f t="shared" si="23"/>
        <v>0</v>
      </c>
      <c r="K550" s="80">
        <f t="shared" si="24"/>
        <v>0</v>
      </c>
      <c r="L550" s="82">
        <v>-1000</v>
      </c>
    </row>
    <row r="551" spans="1:12" s="97" customFormat="1" ht="15.75">
      <c r="A551" s="83">
        <v>42174</v>
      </c>
      <c r="B551" s="78" t="s">
        <v>78</v>
      </c>
      <c r="C551" s="78">
        <v>1000</v>
      </c>
      <c r="D551" s="78" t="s">
        <v>9</v>
      </c>
      <c r="E551" s="79">
        <v>608.5</v>
      </c>
      <c r="F551" s="79">
        <v>612.2</v>
      </c>
      <c r="G551" s="79"/>
      <c r="H551" s="79"/>
      <c r="I551" s="80">
        <f t="shared" si="22"/>
        <v>3700.0000000000455</v>
      </c>
      <c r="J551" s="80">
        <f t="shared" si="23"/>
        <v>0</v>
      </c>
      <c r="K551" s="80">
        <f t="shared" si="24"/>
        <v>0</v>
      </c>
      <c r="L551" s="82">
        <v>3700.0000000000455</v>
      </c>
    </row>
    <row r="552" spans="1:12" s="97" customFormat="1" ht="15.75">
      <c r="A552" s="83">
        <v>42174</v>
      </c>
      <c r="B552" s="78" t="s">
        <v>79</v>
      </c>
      <c r="C552" s="78">
        <v>1000</v>
      </c>
      <c r="D552" s="78" t="s">
        <v>12</v>
      </c>
      <c r="E552" s="79">
        <v>394</v>
      </c>
      <c r="F552" s="79">
        <v>392</v>
      </c>
      <c r="G552" s="79"/>
      <c r="H552" s="79"/>
      <c r="I552" s="80">
        <f t="shared" si="22"/>
        <v>2000</v>
      </c>
      <c r="J552" s="80">
        <f t="shared" si="23"/>
        <v>0</v>
      </c>
      <c r="K552" s="80">
        <f t="shared" si="24"/>
        <v>0</v>
      </c>
      <c r="L552" s="82">
        <v>2000</v>
      </c>
    </row>
    <row r="553" spans="1:12" s="97" customFormat="1" ht="15.75">
      <c r="A553" s="83">
        <v>42174</v>
      </c>
      <c r="B553" s="78" t="s">
        <v>80</v>
      </c>
      <c r="C553" s="78">
        <v>2000</v>
      </c>
      <c r="D553" s="78" t="s">
        <v>12</v>
      </c>
      <c r="E553" s="79">
        <v>140.25</v>
      </c>
      <c r="F553" s="79">
        <v>140.25</v>
      </c>
      <c r="G553" s="79"/>
      <c r="H553" s="79"/>
      <c r="I553" s="80">
        <f t="shared" si="22"/>
        <v>0</v>
      </c>
      <c r="J553" s="80">
        <f t="shared" si="23"/>
        <v>0</v>
      </c>
      <c r="K553" s="80">
        <f t="shared" si="24"/>
        <v>0</v>
      </c>
      <c r="L553" s="82">
        <v>0</v>
      </c>
    </row>
    <row r="554" spans="1:12" s="97" customFormat="1" ht="15.75">
      <c r="A554" s="83">
        <v>42173</v>
      </c>
      <c r="B554" s="78" t="s">
        <v>81</v>
      </c>
      <c r="C554" s="78">
        <v>250</v>
      </c>
      <c r="D554" s="78" t="s">
        <v>9</v>
      </c>
      <c r="E554" s="79">
        <v>903.3</v>
      </c>
      <c r="F554" s="79">
        <v>912</v>
      </c>
      <c r="G554" s="79"/>
      <c r="H554" s="79"/>
      <c r="I554" s="80">
        <f t="shared" si="22"/>
        <v>2175.0000000000114</v>
      </c>
      <c r="J554" s="80">
        <f t="shared" si="23"/>
        <v>0</v>
      </c>
      <c r="K554" s="80">
        <f t="shared" si="24"/>
        <v>0</v>
      </c>
      <c r="L554" s="82">
        <v>2175.0000000000114</v>
      </c>
    </row>
    <row r="555" spans="1:12" s="97" customFormat="1" ht="15.75">
      <c r="A555" s="83">
        <v>42173</v>
      </c>
      <c r="B555" s="78" t="s">
        <v>82</v>
      </c>
      <c r="C555" s="78">
        <v>250</v>
      </c>
      <c r="D555" s="78" t="s">
        <v>9</v>
      </c>
      <c r="E555" s="79">
        <v>1414.2</v>
      </c>
      <c r="F555" s="79">
        <v>1414.5</v>
      </c>
      <c r="G555" s="79"/>
      <c r="H555" s="79"/>
      <c r="I555" s="80">
        <f t="shared" si="22"/>
        <v>74.99999999998863</v>
      </c>
      <c r="J555" s="80">
        <f t="shared" si="23"/>
        <v>0</v>
      </c>
      <c r="K555" s="80">
        <f t="shared" si="24"/>
        <v>0</v>
      </c>
      <c r="L555" s="82">
        <v>74.99999999998863</v>
      </c>
    </row>
    <row r="556" spans="1:12" s="97" customFormat="1" ht="15.75">
      <c r="A556" s="83">
        <v>42172</v>
      </c>
      <c r="B556" s="78" t="s">
        <v>83</v>
      </c>
      <c r="C556" s="78">
        <v>500</v>
      </c>
      <c r="D556" s="78" t="s">
        <v>9</v>
      </c>
      <c r="E556" s="79">
        <v>306.6</v>
      </c>
      <c r="F556" s="79">
        <v>310.6</v>
      </c>
      <c r="G556" s="79"/>
      <c r="H556" s="79"/>
      <c r="I556" s="80">
        <f t="shared" si="22"/>
        <v>2000</v>
      </c>
      <c r="J556" s="80">
        <f t="shared" si="23"/>
        <v>0</v>
      </c>
      <c r="K556" s="80">
        <f t="shared" si="24"/>
        <v>0</v>
      </c>
      <c r="L556" s="82">
        <v>2000</v>
      </c>
    </row>
    <row r="557" spans="1:12" s="97" customFormat="1" ht="15.75">
      <c r="A557" s="83">
        <v>42172</v>
      </c>
      <c r="B557" s="78" t="s">
        <v>64</v>
      </c>
      <c r="C557" s="78">
        <v>2000</v>
      </c>
      <c r="D557" s="78" t="s">
        <v>12</v>
      </c>
      <c r="E557" s="79">
        <v>352</v>
      </c>
      <c r="F557" s="79">
        <v>352.6</v>
      </c>
      <c r="G557" s="79"/>
      <c r="H557" s="79"/>
      <c r="I557" s="80">
        <f t="shared" si="22"/>
        <v>-1200.0000000000455</v>
      </c>
      <c r="J557" s="80">
        <f t="shared" si="23"/>
        <v>0</v>
      </c>
      <c r="K557" s="80">
        <f t="shared" si="24"/>
        <v>0</v>
      </c>
      <c r="L557" s="82">
        <v>-1200.0000000000455</v>
      </c>
    </row>
    <row r="558" spans="1:12" s="97" customFormat="1" ht="15.75">
      <c r="A558" s="83">
        <v>42172</v>
      </c>
      <c r="B558" s="78" t="s">
        <v>63</v>
      </c>
      <c r="C558" s="78">
        <v>1000</v>
      </c>
      <c r="D558" s="78" t="s">
        <v>9</v>
      </c>
      <c r="E558" s="79">
        <v>269.3</v>
      </c>
      <c r="F558" s="79">
        <v>267</v>
      </c>
      <c r="G558" s="79"/>
      <c r="H558" s="79"/>
      <c r="I558" s="80">
        <f t="shared" si="22"/>
        <v>-2300.0000000000114</v>
      </c>
      <c r="J558" s="80">
        <f t="shared" si="23"/>
        <v>0</v>
      </c>
      <c r="K558" s="80">
        <f t="shared" si="24"/>
        <v>0</v>
      </c>
      <c r="L558" s="82">
        <v>-2300.0000000000114</v>
      </c>
    </row>
    <row r="559" spans="1:12" s="97" customFormat="1" ht="15.75">
      <c r="A559" s="83">
        <v>42171</v>
      </c>
      <c r="B559" s="78" t="s">
        <v>44</v>
      </c>
      <c r="C559" s="78">
        <v>250</v>
      </c>
      <c r="D559" s="78" t="s">
        <v>9</v>
      </c>
      <c r="E559" s="79">
        <v>995.9</v>
      </c>
      <c r="F559" s="79">
        <v>1011</v>
      </c>
      <c r="G559" s="79"/>
      <c r="H559" s="79"/>
      <c r="I559" s="80">
        <f t="shared" si="22"/>
        <v>3775.0000000000055</v>
      </c>
      <c r="J559" s="80">
        <f t="shared" si="23"/>
        <v>0</v>
      </c>
      <c r="K559" s="80">
        <f t="shared" si="24"/>
        <v>0</v>
      </c>
      <c r="L559" s="82">
        <v>3775.0000000000055</v>
      </c>
    </row>
    <row r="560" spans="1:12" s="97" customFormat="1" ht="15.75">
      <c r="A560" s="83">
        <v>42171</v>
      </c>
      <c r="B560" s="78" t="s">
        <v>61</v>
      </c>
      <c r="C560" s="78">
        <v>500</v>
      </c>
      <c r="D560" s="78" t="s">
        <v>9</v>
      </c>
      <c r="E560" s="79">
        <v>815.25</v>
      </c>
      <c r="F560" s="79">
        <v>822</v>
      </c>
      <c r="G560" s="79"/>
      <c r="H560" s="79"/>
      <c r="I560" s="80">
        <f t="shared" si="22"/>
        <v>3375</v>
      </c>
      <c r="J560" s="80">
        <f t="shared" si="23"/>
        <v>0</v>
      </c>
      <c r="K560" s="80">
        <f t="shared" si="24"/>
        <v>0</v>
      </c>
      <c r="L560" s="82">
        <v>3375</v>
      </c>
    </row>
    <row r="561" spans="1:12" s="97" customFormat="1" ht="15.75">
      <c r="A561" s="83">
        <v>42170</v>
      </c>
      <c r="B561" s="84" t="s">
        <v>84</v>
      </c>
      <c r="C561" s="78">
        <v>1000</v>
      </c>
      <c r="D561" s="78" t="s">
        <v>9</v>
      </c>
      <c r="E561" s="79">
        <v>339.1</v>
      </c>
      <c r="F561" s="79">
        <v>336.1</v>
      </c>
      <c r="G561" s="79"/>
      <c r="H561" s="79"/>
      <c r="I561" s="80">
        <f t="shared" si="22"/>
        <v>-3000</v>
      </c>
      <c r="J561" s="80">
        <f t="shared" si="23"/>
        <v>0</v>
      </c>
      <c r="K561" s="80">
        <f t="shared" si="24"/>
        <v>0</v>
      </c>
      <c r="L561" s="82">
        <v>-3000</v>
      </c>
    </row>
    <row r="562" spans="1:12" s="97" customFormat="1" ht="15.75">
      <c r="A562" s="83">
        <v>42170</v>
      </c>
      <c r="B562" s="78" t="s">
        <v>44</v>
      </c>
      <c r="C562" s="78">
        <v>500</v>
      </c>
      <c r="D562" s="78" t="s">
        <v>9</v>
      </c>
      <c r="E562" s="79">
        <v>993.2</v>
      </c>
      <c r="F562" s="79">
        <v>986.75</v>
      </c>
      <c r="G562" s="79"/>
      <c r="H562" s="79"/>
      <c r="I562" s="80">
        <f t="shared" si="22"/>
        <v>-3225.0000000000227</v>
      </c>
      <c r="J562" s="80">
        <f t="shared" si="23"/>
        <v>0</v>
      </c>
      <c r="K562" s="80">
        <f t="shared" si="24"/>
        <v>0</v>
      </c>
      <c r="L562" s="82">
        <v>-3225.0000000000227</v>
      </c>
    </row>
    <row r="563" spans="1:12" s="97" customFormat="1" ht="15.75">
      <c r="A563" s="83">
        <v>42170</v>
      </c>
      <c r="B563" s="78" t="s">
        <v>61</v>
      </c>
      <c r="C563" s="78">
        <v>500</v>
      </c>
      <c r="D563" s="78" t="s">
        <v>12</v>
      </c>
      <c r="E563" s="79">
        <v>805</v>
      </c>
      <c r="F563" s="79">
        <v>806.8</v>
      </c>
      <c r="G563" s="79"/>
      <c r="H563" s="79"/>
      <c r="I563" s="80">
        <f t="shared" si="22"/>
        <v>-899.9999999999773</v>
      </c>
      <c r="J563" s="80">
        <f t="shared" si="23"/>
        <v>0</v>
      </c>
      <c r="K563" s="80">
        <f t="shared" si="24"/>
        <v>0</v>
      </c>
      <c r="L563" s="82">
        <v>-899.9999999999773</v>
      </c>
    </row>
    <row r="564" spans="1:12" s="97" customFormat="1" ht="15.75">
      <c r="A564" s="83">
        <v>42170</v>
      </c>
      <c r="B564" s="78" t="s">
        <v>19</v>
      </c>
      <c r="C564" s="78">
        <v>2000</v>
      </c>
      <c r="D564" s="78" t="s">
        <v>12</v>
      </c>
      <c r="E564" s="79">
        <v>88.25</v>
      </c>
      <c r="F564" s="79">
        <v>89.2</v>
      </c>
      <c r="G564" s="79"/>
      <c r="H564" s="79"/>
      <c r="I564" s="80">
        <f t="shared" si="22"/>
        <v>-1900.0000000000057</v>
      </c>
      <c r="J564" s="80">
        <f t="shared" si="23"/>
        <v>0</v>
      </c>
      <c r="K564" s="80">
        <f t="shared" si="24"/>
        <v>0</v>
      </c>
      <c r="L564" s="82">
        <v>-1900.0000000000057</v>
      </c>
    </row>
    <row r="565" spans="1:12" s="97" customFormat="1" ht="15.75">
      <c r="A565" s="83">
        <v>42167</v>
      </c>
      <c r="B565" s="78" t="s">
        <v>81</v>
      </c>
      <c r="C565" s="78">
        <v>250</v>
      </c>
      <c r="D565" s="78" t="s">
        <v>12</v>
      </c>
      <c r="E565" s="79">
        <v>888.5</v>
      </c>
      <c r="F565" s="79">
        <v>888.5</v>
      </c>
      <c r="G565" s="79"/>
      <c r="H565" s="79"/>
      <c r="I565" s="80">
        <f t="shared" si="22"/>
        <v>0</v>
      </c>
      <c r="J565" s="80">
        <f t="shared" si="23"/>
        <v>0</v>
      </c>
      <c r="K565" s="80">
        <f t="shared" si="24"/>
        <v>0</v>
      </c>
      <c r="L565" s="82">
        <v>0</v>
      </c>
    </row>
    <row r="566" spans="1:12" s="97" customFormat="1" ht="15.75">
      <c r="A566" s="83">
        <v>42167</v>
      </c>
      <c r="B566" s="78" t="s">
        <v>44</v>
      </c>
      <c r="C566" s="78">
        <v>250</v>
      </c>
      <c r="D566" s="78" t="s">
        <v>12</v>
      </c>
      <c r="E566" s="79">
        <v>1954</v>
      </c>
      <c r="F566" s="79">
        <v>1929</v>
      </c>
      <c r="G566" s="79"/>
      <c r="H566" s="79"/>
      <c r="I566" s="80">
        <f t="shared" si="22"/>
        <v>6250</v>
      </c>
      <c r="J566" s="80">
        <f t="shared" si="23"/>
        <v>0</v>
      </c>
      <c r="K566" s="80">
        <f t="shared" si="24"/>
        <v>0</v>
      </c>
      <c r="L566" s="82">
        <v>6250</v>
      </c>
    </row>
    <row r="567" spans="1:12" s="97" customFormat="1" ht="15.75">
      <c r="A567" s="83">
        <v>42167</v>
      </c>
      <c r="B567" s="78" t="s">
        <v>85</v>
      </c>
      <c r="C567" s="78">
        <v>500</v>
      </c>
      <c r="D567" s="78" t="s">
        <v>12</v>
      </c>
      <c r="E567" s="79">
        <v>903</v>
      </c>
      <c r="F567" s="79">
        <v>897</v>
      </c>
      <c r="G567" s="79"/>
      <c r="H567" s="79"/>
      <c r="I567" s="80">
        <f t="shared" si="22"/>
        <v>3000</v>
      </c>
      <c r="J567" s="80">
        <f t="shared" si="23"/>
        <v>0</v>
      </c>
      <c r="K567" s="80">
        <f t="shared" si="24"/>
        <v>0</v>
      </c>
      <c r="L567" s="82">
        <v>3000</v>
      </c>
    </row>
    <row r="568" spans="1:12" s="97" customFormat="1" ht="15.75">
      <c r="A568" s="83">
        <v>42167</v>
      </c>
      <c r="B568" s="78" t="s">
        <v>67</v>
      </c>
      <c r="C568" s="78">
        <v>2000</v>
      </c>
      <c r="D568" s="78" t="s">
        <v>12</v>
      </c>
      <c r="E568" s="79">
        <v>184</v>
      </c>
      <c r="F568" s="79">
        <v>185</v>
      </c>
      <c r="G568" s="79"/>
      <c r="H568" s="79"/>
      <c r="I568" s="80">
        <f t="shared" si="22"/>
        <v>-2000</v>
      </c>
      <c r="J568" s="80">
        <f t="shared" si="23"/>
        <v>0</v>
      </c>
      <c r="K568" s="80">
        <f t="shared" si="24"/>
        <v>0</v>
      </c>
      <c r="L568" s="82">
        <v>-2000</v>
      </c>
    </row>
    <row r="569" spans="1:12" s="97" customFormat="1" ht="15.75">
      <c r="A569" s="83">
        <v>42167</v>
      </c>
      <c r="B569" s="78" t="s">
        <v>57</v>
      </c>
      <c r="C569" s="78">
        <v>500</v>
      </c>
      <c r="D569" s="78" t="s">
        <v>12</v>
      </c>
      <c r="E569" s="79">
        <v>1181</v>
      </c>
      <c r="F569" s="79">
        <v>1181</v>
      </c>
      <c r="G569" s="79"/>
      <c r="H569" s="79"/>
      <c r="I569" s="80">
        <f t="shared" si="22"/>
        <v>0</v>
      </c>
      <c r="J569" s="80">
        <f t="shared" si="23"/>
        <v>0</v>
      </c>
      <c r="K569" s="80">
        <f t="shared" si="24"/>
        <v>0</v>
      </c>
      <c r="L569" s="82">
        <v>0</v>
      </c>
    </row>
    <row r="570" spans="1:12" s="97" customFormat="1" ht="15.75">
      <c r="A570" s="83">
        <v>42167</v>
      </c>
      <c r="B570" s="78" t="s">
        <v>69</v>
      </c>
      <c r="C570" s="78">
        <v>1000</v>
      </c>
      <c r="D570" s="78" t="s">
        <v>9</v>
      </c>
      <c r="E570" s="79">
        <v>203.5</v>
      </c>
      <c r="F570" s="79">
        <v>202</v>
      </c>
      <c r="G570" s="79"/>
      <c r="H570" s="79"/>
      <c r="I570" s="80">
        <f t="shared" si="22"/>
        <v>-1500</v>
      </c>
      <c r="J570" s="80">
        <f t="shared" si="23"/>
        <v>0</v>
      </c>
      <c r="K570" s="80">
        <f t="shared" si="24"/>
        <v>0</v>
      </c>
      <c r="L570" s="82">
        <v>-1500</v>
      </c>
    </row>
    <row r="571" spans="1:12" s="97" customFormat="1" ht="15.75">
      <c r="A571" s="83">
        <v>42166</v>
      </c>
      <c r="B571" s="78" t="s">
        <v>47</v>
      </c>
      <c r="C571" s="78">
        <v>250</v>
      </c>
      <c r="D571" s="78" t="s">
        <v>12</v>
      </c>
      <c r="E571" s="79">
        <v>1112</v>
      </c>
      <c r="F571" s="79">
        <v>1096</v>
      </c>
      <c r="G571" s="79">
        <v>1086</v>
      </c>
      <c r="H571" s="79"/>
      <c r="I571" s="80">
        <f t="shared" si="22"/>
        <v>4000</v>
      </c>
      <c r="J571" s="80">
        <f t="shared" si="23"/>
        <v>2500</v>
      </c>
      <c r="K571" s="80">
        <f t="shared" si="24"/>
        <v>0</v>
      </c>
      <c r="L571" s="82">
        <v>6500</v>
      </c>
    </row>
    <row r="572" spans="1:12" s="97" customFormat="1" ht="15.75">
      <c r="A572" s="83">
        <v>42166</v>
      </c>
      <c r="B572" s="84" t="s">
        <v>50</v>
      </c>
      <c r="C572" s="78">
        <v>1000</v>
      </c>
      <c r="D572" s="78" t="s">
        <v>9</v>
      </c>
      <c r="E572" s="79">
        <v>165.3</v>
      </c>
      <c r="F572" s="79">
        <v>163.4</v>
      </c>
      <c r="G572" s="79"/>
      <c r="H572" s="79"/>
      <c r="I572" s="80">
        <f t="shared" si="22"/>
        <v>-1900.0000000000057</v>
      </c>
      <c r="J572" s="80">
        <f t="shared" si="23"/>
        <v>0</v>
      </c>
      <c r="K572" s="80">
        <f t="shared" si="24"/>
        <v>0</v>
      </c>
      <c r="L572" s="82">
        <v>-1900.0000000000057</v>
      </c>
    </row>
    <row r="573" spans="1:12" s="97" customFormat="1" ht="15.75">
      <c r="A573" s="83">
        <v>42165</v>
      </c>
      <c r="B573" s="78" t="s">
        <v>54</v>
      </c>
      <c r="C573" s="78">
        <v>1000</v>
      </c>
      <c r="D573" s="78" t="s">
        <v>9</v>
      </c>
      <c r="E573" s="79">
        <v>313.7</v>
      </c>
      <c r="F573" s="79">
        <v>313.1</v>
      </c>
      <c r="G573" s="79"/>
      <c r="H573" s="79"/>
      <c r="I573" s="80">
        <f t="shared" si="22"/>
        <v>-599.9999999999659</v>
      </c>
      <c r="J573" s="80">
        <f t="shared" si="23"/>
        <v>0</v>
      </c>
      <c r="K573" s="80">
        <f t="shared" si="24"/>
        <v>0</v>
      </c>
      <c r="L573" s="82">
        <v>-599.9999999999659</v>
      </c>
    </row>
    <row r="574" spans="1:12" s="97" customFormat="1" ht="15.75">
      <c r="A574" s="83">
        <v>42164</v>
      </c>
      <c r="B574" s="84" t="s">
        <v>50</v>
      </c>
      <c r="C574" s="78">
        <v>2000</v>
      </c>
      <c r="D574" s="78" t="s">
        <v>12</v>
      </c>
      <c r="E574" s="79">
        <v>161.45</v>
      </c>
      <c r="F574" s="79">
        <v>159.8</v>
      </c>
      <c r="G574" s="79"/>
      <c r="H574" s="79"/>
      <c r="I574" s="80">
        <f t="shared" si="22"/>
        <v>3299.9999999999545</v>
      </c>
      <c r="J574" s="80">
        <f t="shared" si="23"/>
        <v>0</v>
      </c>
      <c r="K574" s="80">
        <f t="shared" si="24"/>
        <v>0</v>
      </c>
      <c r="L574" s="82">
        <v>3299.9999999999545</v>
      </c>
    </row>
    <row r="575" spans="1:12" s="97" customFormat="1" ht="15.75">
      <c r="A575" s="83">
        <v>42163</v>
      </c>
      <c r="B575" s="78" t="s">
        <v>86</v>
      </c>
      <c r="C575" s="78">
        <v>2000</v>
      </c>
      <c r="D575" s="78" t="s">
        <v>12</v>
      </c>
      <c r="E575" s="79">
        <v>193.45</v>
      </c>
      <c r="F575" s="79">
        <v>191</v>
      </c>
      <c r="G575" s="79"/>
      <c r="H575" s="79"/>
      <c r="I575" s="80">
        <f t="shared" si="22"/>
        <v>4899.999999999977</v>
      </c>
      <c r="J575" s="80">
        <f t="shared" si="23"/>
        <v>0</v>
      </c>
      <c r="K575" s="80">
        <f t="shared" si="24"/>
        <v>0</v>
      </c>
      <c r="L575" s="82">
        <v>4899.999999999977</v>
      </c>
    </row>
    <row r="576" spans="1:12" s="97" customFormat="1" ht="15.75">
      <c r="A576" s="83">
        <v>42163</v>
      </c>
      <c r="B576" s="78" t="s">
        <v>10</v>
      </c>
      <c r="C576" s="78">
        <v>500</v>
      </c>
      <c r="D576" s="78" t="s">
        <v>12</v>
      </c>
      <c r="E576" s="79">
        <v>673</v>
      </c>
      <c r="F576" s="79">
        <v>681</v>
      </c>
      <c r="G576" s="79"/>
      <c r="H576" s="79"/>
      <c r="I576" s="80">
        <f t="shared" si="22"/>
        <v>-4000</v>
      </c>
      <c r="J576" s="80">
        <f t="shared" si="23"/>
        <v>0</v>
      </c>
      <c r="K576" s="80">
        <f t="shared" si="24"/>
        <v>0</v>
      </c>
      <c r="L576" s="82">
        <v>-4000</v>
      </c>
    </row>
    <row r="577" spans="1:12" s="97" customFormat="1" ht="15.75">
      <c r="A577" s="83">
        <v>42163</v>
      </c>
      <c r="B577" s="78" t="s">
        <v>14</v>
      </c>
      <c r="C577" s="78">
        <v>250</v>
      </c>
      <c r="D577" s="78" t="s">
        <v>9</v>
      </c>
      <c r="E577" s="79">
        <v>1702</v>
      </c>
      <c r="F577" s="79">
        <v>1690</v>
      </c>
      <c r="G577" s="79"/>
      <c r="H577" s="79"/>
      <c r="I577" s="80">
        <f t="shared" si="22"/>
        <v>-3000</v>
      </c>
      <c r="J577" s="80">
        <f t="shared" si="23"/>
        <v>0</v>
      </c>
      <c r="K577" s="80">
        <f t="shared" si="24"/>
        <v>0</v>
      </c>
      <c r="L577" s="82">
        <v>-3000</v>
      </c>
    </row>
    <row r="578" spans="1:12" s="97" customFormat="1" ht="15.75">
      <c r="A578" s="83">
        <v>42163</v>
      </c>
      <c r="B578" s="84" t="s">
        <v>87</v>
      </c>
      <c r="C578" s="78">
        <v>250</v>
      </c>
      <c r="D578" s="78" t="s">
        <v>12</v>
      </c>
      <c r="E578" s="79">
        <v>3781</v>
      </c>
      <c r="F578" s="79">
        <v>3766.5</v>
      </c>
      <c r="G578" s="79"/>
      <c r="H578" s="79"/>
      <c r="I578" s="80">
        <f t="shared" si="22"/>
        <v>3625</v>
      </c>
      <c r="J578" s="80">
        <f t="shared" si="23"/>
        <v>0</v>
      </c>
      <c r="K578" s="80">
        <f t="shared" si="24"/>
        <v>0</v>
      </c>
      <c r="L578" s="82">
        <v>3625</v>
      </c>
    </row>
    <row r="579" spans="1:12" s="97" customFormat="1" ht="15.75">
      <c r="A579" s="83">
        <v>42163</v>
      </c>
      <c r="B579" s="84" t="s">
        <v>22</v>
      </c>
      <c r="C579" s="78">
        <v>8000</v>
      </c>
      <c r="D579" s="78" t="s">
        <v>9</v>
      </c>
      <c r="E579" s="79">
        <v>98.55</v>
      </c>
      <c r="F579" s="79">
        <v>99.45</v>
      </c>
      <c r="G579" s="79"/>
      <c r="H579" s="79"/>
      <c r="I579" s="80">
        <f t="shared" si="22"/>
        <v>7200.0000000000455</v>
      </c>
      <c r="J579" s="80">
        <f t="shared" si="23"/>
        <v>0</v>
      </c>
      <c r="K579" s="80">
        <f t="shared" si="24"/>
        <v>0</v>
      </c>
      <c r="L579" s="82">
        <v>7200.0000000000455</v>
      </c>
    </row>
    <row r="580" spans="1:12" s="97" customFormat="1" ht="15.75">
      <c r="A580" s="83">
        <v>42160</v>
      </c>
      <c r="B580" s="84" t="s">
        <v>88</v>
      </c>
      <c r="C580" s="78">
        <v>1000</v>
      </c>
      <c r="D580" s="78" t="s">
        <v>12</v>
      </c>
      <c r="E580" s="79">
        <v>235</v>
      </c>
      <c r="F580" s="79">
        <v>234.95</v>
      </c>
      <c r="G580" s="79"/>
      <c r="H580" s="79"/>
      <c r="I580" s="80">
        <f t="shared" si="22"/>
        <v>50.00000000001137</v>
      </c>
      <c r="J580" s="80">
        <f t="shared" si="23"/>
        <v>0</v>
      </c>
      <c r="K580" s="80">
        <f t="shared" si="24"/>
        <v>0</v>
      </c>
      <c r="L580" s="82">
        <v>50.00000000001137</v>
      </c>
    </row>
    <row r="581" spans="1:12" s="97" customFormat="1" ht="15.75">
      <c r="A581" s="83">
        <v>42160</v>
      </c>
      <c r="B581" s="84" t="s">
        <v>77</v>
      </c>
      <c r="C581" s="78">
        <v>2000</v>
      </c>
      <c r="D581" s="78" t="s">
        <v>9</v>
      </c>
      <c r="E581" s="79">
        <v>178.5</v>
      </c>
      <c r="F581" s="79">
        <v>176.5</v>
      </c>
      <c r="G581" s="79"/>
      <c r="H581" s="79"/>
      <c r="I581" s="80">
        <f t="shared" si="22"/>
        <v>-4000</v>
      </c>
      <c r="J581" s="80">
        <f t="shared" si="23"/>
        <v>0</v>
      </c>
      <c r="K581" s="80">
        <f t="shared" si="24"/>
        <v>0</v>
      </c>
      <c r="L581" s="82">
        <v>-4000</v>
      </c>
    </row>
    <row r="582" spans="1:12" s="97" customFormat="1" ht="15.75">
      <c r="A582" s="83">
        <v>42160</v>
      </c>
      <c r="B582" s="84" t="s">
        <v>15</v>
      </c>
      <c r="C582" s="78">
        <v>2000</v>
      </c>
      <c r="D582" s="78" t="s">
        <v>12</v>
      </c>
      <c r="E582" s="79">
        <v>135.3</v>
      </c>
      <c r="F582" s="79">
        <v>134.25</v>
      </c>
      <c r="G582" s="79"/>
      <c r="H582" s="79"/>
      <c r="I582" s="80">
        <f t="shared" si="22"/>
        <v>2100.0000000000227</v>
      </c>
      <c r="J582" s="80">
        <f t="shared" si="23"/>
        <v>0</v>
      </c>
      <c r="K582" s="80">
        <f t="shared" si="24"/>
        <v>0</v>
      </c>
      <c r="L582" s="82">
        <v>2100.0000000000227</v>
      </c>
    </row>
    <row r="583" spans="1:12" s="97" customFormat="1" ht="15.75">
      <c r="A583" s="83">
        <v>42160</v>
      </c>
      <c r="B583" s="84" t="s">
        <v>80</v>
      </c>
      <c r="C583" s="78">
        <v>2000</v>
      </c>
      <c r="D583" s="78" t="s">
        <v>9</v>
      </c>
      <c r="E583" s="79">
        <v>144.4</v>
      </c>
      <c r="F583" s="79">
        <v>144.4</v>
      </c>
      <c r="G583" s="79"/>
      <c r="H583" s="79"/>
      <c r="I583" s="85">
        <f t="shared" si="22"/>
        <v>0</v>
      </c>
      <c r="J583" s="85">
        <f t="shared" si="23"/>
        <v>0</v>
      </c>
      <c r="K583" s="85">
        <f t="shared" si="24"/>
        <v>0</v>
      </c>
      <c r="L583" s="82">
        <v>0</v>
      </c>
    </row>
    <row r="584" spans="1:12" s="97" customFormat="1" ht="15.75">
      <c r="A584" s="83">
        <v>42159</v>
      </c>
      <c r="B584" s="78" t="s">
        <v>77</v>
      </c>
      <c r="C584" s="78">
        <v>4000</v>
      </c>
      <c r="D584" s="78" t="s">
        <v>9</v>
      </c>
      <c r="E584" s="79">
        <v>177.7</v>
      </c>
      <c r="F584" s="79">
        <v>176.75</v>
      </c>
      <c r="G584" s="79"/>
      <c r="H584" s="79"/>
      <c r="I584" s="86">
        <f t="shared" si="22"/>
        <v>-3799.9999999999545</v>
      </c>
      <c r="J584" s="86">
        <f t="shared" si="23"/>
        <v>0</v>
      </c>
      <c r="K584" s="86">
        <f t="shared" si="24"/>
        <v>0</v>
      </c>
      <c r="L584" s="82">
        <v>-3799.9999999999545</v>
      </c>
    </row>
    <row r="585" spans="1:12" s="97" customFormat="1" ht="15.75">
      <c r="A585" s="83">
        <v>42159</v>
      </c>
      <c r="B585" s="78" t="s">
        <v>89</v>
      </c>
      <c r="C585" s="78">
        <v>1000</v>
      </c>
      <c r="D585" s="78" t="s">
        <v>9</v>
      </c>
      <c r="E585" s="79">
        <v>406</v>
      </c>
      <c r="F585" s="79">
        <v>402</v>
      </c>
      <c r="G585" s="79"/>
      <c r="H585" s="79"/>
      <c r="I585" s="86">
        <f t="shared" si="22"/>
        <v>-4000</v>
      </c>
      <c r="J585" s="86">
        <f t="shared" si="23"/>
        <v>0</v>
      </c>
      <c r="K585" s="86">
        <f t="shared" si="24"/>
        <v>0</v>
      </c>
      <c r="L585" s="82">
        <v>-4000</v>
      </c>
    </row>
    <row r="586" spans="1:12" s="97" customFormat="1" ht="15.75">
      <c r="A586" s="83">
        <v>42159</v>
      </c>
      <c r="B586" s="78" t="s">
        <v>90</v>
      </c>
      <c r="C586" s="78">
        <v>1000</v>
      </c>
      <c r="D586" s="78" t="s">
        <v>12</v>
      </c>
      <c r="E586" s="79">
        <v>225</v>
      </c>
      <c r="F586" s="79">
        <v>228</v>
      </c>
      <c r="G586" s="79"/>
      <c r="H586" s="79"/>
      <c r="I586" s="86">
        <f t="shared" si="22"/>
        <v>-3000</v>
      </c>
      <c r="J586" s="86">
        <f t="shared" si="23"/>
        <v>0</v>
      </c>
      <c r="K586" s="86">
        <f t="shared" si="24"/>
        <v>0</v>
      </c>
      <c r="L586" s="82">
        <v>-3000</v>
      </c>
    </row>
    <row r="587" spans="1:12" s="97" customFormat="1" ht="15.75">
      <c r="A587" s="83">
        <v>42158</v>
      </c>
      <c r="B587" s="78" t="s">
        <v>59</v>
      </c>
      <c r="C587" s="78">
        <v>250</v>
      </c>
      <c r="D587" s="78" t="s">
        <v>9</v>
      </c>
      <c r="E587" s="79">
        <v>1576</v>
      </c>
      <c r="F587" s="79">
        <v>1560</v>
      </c>
      <c r="G587" s="79"/>
      <c r="H587" s="79"/>
      <c r="I587" s="86">
        <f t="shared" si="22"/>
        <v>-4000</v>
      </c>
      <c r="J587" s="86">
        <f t="shared" si="23"/>
        <v>0</v>
      </c>
      <c r="K587" s="86">
        <f t="shared" si="24"/>
        <v>0</v>
      </c>
      <c r="L587" s="82">
        <v>-4000</v>
      </c>
    </row>
    <row r="588" spans="1:12" s="97" customFormat="1" ht="15.75">
      <c r="A588" s="83">
        <v>42158</v>
      </c>
      <c r="B588" s="78" t="s">
        <v>24</v>
      </c>
      <c r="C588" s="78">
        <v>1000</v>
      </c>
      <c r="D588" s="78" t="s">
        <v>9</v>
      </c>
      <c r="E588" s="79">
        <v>392</v>
      </c>
      <c r="F588" s="79">
        <v>389</v>
      </c>
      <c r="G588" s="79"/>
      <c r="H588" s="79"/>
      <c r="I588" s="86">
        <f t="shared" si="22"/>
        <v>-3000</v>
      </c>
      <c r="J588" s="86">
        <f t="shared" si="23"/>
        <v>0</v>
      </c>
      <c r="K588" s="86">
        <f t="shared" si="24"/>
        <v>0</v>
      </c>
      <c r="L588" s="82">
        <v>-3000</v>
      </c>
    </row>
    <row r="589" spans="1:12" s="97" customFormat="1" ht="15.75">
      <c r="A589" s="83">
        <v>42157</v>
      </c>
      <c r="B589" s="78" t="s">
        <v>44</v>
      </c>
      <c r="C589" s="78">
        <v>125</v>
      </c>
      <c r="D589" s="78" t="s">
        <v>12</v>
      </c>
      <c r="E589" s="79">
        <v>1982</v>
      </c>
      <c r="F589" s="79">
        <v>2004</v>
      </c>
      <c r="G589" s="79"/>
      <c r="H589" s="79"/>
      <c r="I589" s="86">
        <f t="shared" si="22"/>
        <v>-2750</v>
      </c>
      <c r="J589" s="86">
        <f t="shared" si="23"/>
        <v>0</v>
      </c>
      <c r="K589" s="86">
        <f t="shared" si="24"/>
        <v>0</v>
      </c>
      <c r="L589" s="82">
        <v>-2750</v>
      </c>
    </row>
    <row r="590" spans="1:12" s="97" customFormat="1" ht="15.75">
      <c r="A590" s="83">
        <v>42156</v>
      </c>
      <c r="B590" s="84" t="s">
        <v>91</v>
      </c>
      <c r="C590" s="78">
        <v>2000</v>
      </c>
      <c r="D590" s="78" t="s">
        <v>9</v>
      </c>
      <c r="E590" s="79">
        <v>144.4</v>
      </c>
      <c r="F590" s="79">
        <v>142.4</v>
      </c>
      <c r="G590" s="79"/>
      <c r="H590" s="79"/>
      <c r="I590" s="86">
        <f t="shared" si="22"/>
        <v>-4000</v>
      </c>
      <c r="J590" s="86">
        <f t="shared" si="23"/>
        <v>0</v>
      </c>
      <c r="K590" s="86">
        <f t="shared" si="24"/>
        <v>0</v>
      </c>
      <c r="L590" s="82">
        <v>-4000</v>
      </c>
    </row>
    <row r="591" spans="1:12" s="97" customFormat="1" ht="15.75">
      <c r="A591" s="83">
        <v>42152</v>
      </c>
      <c r="B591" s="78" t="s">
        <v>88</v>
      </c>
      <c r="C591" s="78">
        <v>1000</v>
      </c>
      <c r="D591" s="78" t="s">
        <v>9</v>
      </c>
      <c r="E591" s="79">
        <v>246.2</v>
      </c>
      <c r="F591" s="79">
        <v>249</v>
      </c>
      <c r="G591" s="79"/>
      <c r="H591" s="79"/>
      <c r="I591" s="86">
        <f t="shared" si="22"/>
        <v>2800.0000000000114</v>
      </c>
      <c r="J591" s="86">
        <f t="shared" si="23"/>
        <v>0</v>
      </c>
      <c r="K591" s="86">
        <f t="shared" si="24"/>
        <v>0</v>
      </c>
      <c r="L591" s="82">
        <v>2800.0000000000114</v>
      </c>
    </row>
    <row r="592" spans="1:12" s="97" customFormat="1" ht="15.75">
      <c r="A592" s="83">
        <v>42151</v>
      </c>
      <c r="B592" s="78" t="s">
        <v>92</v>
      </c>
      <c r="C592" s="78">
        <v>1250</v>
      </c>
      <c r="D592" s="78" t="s">
        <v>9</v>
      </c>
      <c r="E592" s="79">
        <v>312.55</v>
      </c>
      <c r="F592" s="79">
        <v>315.5</v>
      </c>
      <c r="G592" s="79"/>
      <c r="H592" s="79"/>
      <c r="I592" s="86">
        <f t="shared" si="22"/>
        <v>3687.499999999986</v>
      </c>
      <c r="J592" s="86">
        <f t="shared" si="23"/>
        <v>0</v>
      </c>
      <c r="K592" s="86">
        <f t="shared" si="24"/>
        <v>0</v>
      </c>
      <c r="L592" s="82">
        <v>3687.499999999986</v>
      </c>
    </row>
    <row r="593" spans="1:12" s="97" customFormat="1" ht="15.75">
      <c r="A593" s="83">
        <v>42150</v>
      </c>
      <c r="B593" s="84" t="s">
        <v>93</v>
      </c>
      <c r="C593" s="78">
        <v>500</v>
      </c>
      <c r="D593" s="78" t="s">
        <v>9</v>
      </c>
      <c r="E593" s="79">
        <v>565.5</v>
      </c>
      <c r="F593" s="79">
        <v>571.5</v>
      </c>
      <c r="G593" s="79">
        <v>578</v>
      </c>
      <c r="H593" s="79"/>
      <c r="I593" s="86">
        <f t="shared" si="22"/>
        <v>3000</v>
      </c>
      <c r="J593" s="86">
        <f t="shared" si="23"/>
        <v>3250</v>
      </c>
      <c r="K593" s="86">
        <f t="shared" si="24"/>
        <v>0</v>
      </c>
      <c r="L593" s="82">
        <v>6250</v>
      </c>
    </row>
    <row r="594" spans="1:12" s="97" customFormat="1" ht="15.75">
      <c r="A594" s="83">
        <v>42149</v>
      </c>
      <c r="B594" s="78" t="s">
        <v>94</v>
      </c>
      <c r="C594" s="78">
        <v>2000</v>
      </c>
      <c r="D594" s="78" t="s">
        <v>12</v>
      </c>
      <c r="E594" s="79">
        <v>134.4</v>
      </c>
      <c r="F594" s="79">
        <v>133.3</v>
      </c>
      <c r="G594" s="79"/>
      <c r="H594" s="79"/>
      <c r="I594" s="86">
        <f t="shared" si="22"/>
        <v>2199.9999999999886</v>
      </c>
      <c r="J594" s="86">
        <f t="shared" si="23"/>
        <v>0</v>
      </c>
      <c r="K594" s="86">
        <f t="shared" si="24"/>
        <v>0</v>
      </c>
      <c r="L594" s="82">
        <v>2199.9999999999886</v>
      </c>
    </row>
    <row r="595" spans="1:12" s="97" customFormat="1" ht="15.75">
      <c r="A595" s="83">
        <v>42146</v>
      </c>
      <c r="B595" s="78" t="s">
        <v>95</v>
      </c>
      <c r="C595" s="78">
        <v>4000</v>
      </c>
      <c r="D595" s="78" t="s">
        <v>12</v>
      </c>
      <c r="E595" s="79">
        <v>68.1</v>
      </c>
      <c r="F595" s="79">
        <v>68.45</v>
      </c>
      <c r="G595" s="79"/>
      <c r="H595" s="79"/>
      <c r="I595" s="86">
        <f t="shared" si="22"/>
        <v>-1400.000000000034</v>
      </c>
      <c r="J595" s="86">
        <f t="shared" si="23"/>
        <v>0</v>
      </c>
      <c r="K595" s="86">
        <f t="shared" si="24"/>
        <v>0</v>
      </c>
      <c r="L595" s="82">
        <v>-1400.000000000034</v>
      </c>
    </row>
    <row r="596" spans="1:12" s="97" customFormat="1" ht="15.75">
      <c r="A596" s="83">
        <v>42146</v>
      </c>
      <c r="B596" s="78" t="s">
        <v>80</v>
      </c>
      <c r="C596" s="78">
        <v>2000</v>
      </c>
      <c r="D596" s="78" t="s">
        <v>9</v>
      </c>
      <c r="E596" s="79">
        <v>141</v>
      </c>
      <c r="F596" s="79">
        <v>142.75</v>
      </c>
      <c r="G596" s="79"/>
      <c r="H596" s="79"/>
      <c r="I596" s="86">
        <f t="shared" si="22"/>
        <v>3500</v>
      </c>
      <c r="J596" s="86">
        <f t="shared" si="23"/>
        <v>0</v>
      </c>
      <c r="K596" s="86">
        <f t="shared" si="24"/>
        <v>0</v>
      </c>
      <c r="L596" s="82">
        <v>3500</v>
      </c>
    </row>
    <row r="597" spans="1:12" s="97" customFormat="1" ht="15.75">
      <c r="A597" s="83">
        <v>42145</v>
      </c>
      <c r="B597" s="84" t="s">
        <v>90</v>
      </c>
      <c r="C597" s="78">
        <v>1000</v>
      </c>
      <c r="D597" s="78" t="s">
        <v>9</v>
      </c>
      <c r="E597" s="79">
        <v>240.6</v>
      </c>
      <c r="F597" s="79">
        <v>243.75</v>
      </c>
      <c r="G597" s="79"/>
      <c r="H597" s="79"/>
      <c r="I597" s="86">
        <f t="shared" si="22"/>
        <v>3150.0000000000055</v>
      </c>
      <c r="J597" s="86">
        <f t="shared" si="23"/>
        <v>0</v>
      </c>
      <c r="K597" s="86">
        <f t="shared" si="24"/>
        <v>0</v>
      </c>
      <c r="L597" s="82">
        <v>3150.0000000000055</v>
      </c>
    </row>
    <row r="598" spans="1:12" s="97" customFormat="1" ht="15.75">
      <c r="A598" s="83">
        <v>42144</v>
      </c>
      <c r="B598" s="84" t="s">
        <v>96</v>
      </c>
      <c r="C598" s="78">
        <v>250</v>
      </c>
      <c r="D598" s="78" t="s">
        <v>9</v>
      </c>
      <c r="E598" s="79">
        <v>965.15</v>
      </c>
      <c r="F598" s="79">
        <v>974.5</v>
      </c>
      <c r="G598" s="79">
        <v>983</v>
      </c>
      <c r="H598" s="79"/>
      <c r="I598" s="86">
        <f t="shared" si="22"/>
        <v>2337.5000000000055</v>
      </c>
      <c r="J598" s="86">
        <f t="shared" si="23"/>
        <v>2125</v>
      </c>
      <c r="K598" s="86">
        <f t="shared" si="24"/>
        <v>0</v>
      </c>
      <c r="L598" s="82">
        <v>4462.5000000000055</v>
      </c>
    </row>
    <row r="599" spans="1:12" s="97" customFormat="1" ht="15.75">
      <c r="A599" s="83">
        <v>42142</v>
      </c>
      <c r="B599" s="84" t="s">
        <v>17</v>
      </c>
      <c r="C599" s="78">
        <v>2000</v>
      </c>
      <c r="D599" s="78" t="s">
        <v>12</v>
      </c>
      <c r="E599" s="79">
        <v>251.5</v>
      </c>
      <c r="F599" s="79">
        <v>249.7</v>
      </c>
      <c r="G599" s="79"/>
      <c r="H599" s="79"/>
      <c r="I599" s="86">
        <f t="shared" si="22"/>
        <v>3600.0000000000227</v>
      </c>
      <c r="J599" s="86">
        <f t="shared" si="23"/>
        <v>0</v>
      </c>
      <c r="K599" s="86">
        <f t="shared" si="24"/>
        <v>0</v>
      </c>
      <c r="L599" s="82">
        <v>3600.0000000000227</v>
      </c>
    </row>
    <row r="600" spans="1:12" s="97" customFormat="1" ht="15.75">
      <c r="A600" s="83">
        <v>42138</v>
      </c>
      <c r="B600" s="78" t="s">
        <v>16</v>
      </c>
      <c r="C600" s="78">
        <v>4000</v>
      </c>
      <c r="D600" s="78" t="s">
        <v>9</v>
      </c>
      <c r="E600" s="79">
        <v>104</v>
      </c>
      <c r="F600" s="79">
        <v>104.5</v>
      </c>
      <c r="G600" s="79"/>
      <c r="H600" s="79"/>
      <c r="I600" s="86">
        <f t="shared" si="22"/>
        <v>2000</v>
      </c>
      <c r="J600" s="86">
        <f t="shared" si="23"/>
        <v>0</v>
      </c>
      <c r="K600" s="86">
        <f t="shared" si="24"/>
        <v>0</v>
      </c>
      <c r="L600" s="82">
        <v>2000</v>
      </c>
    </row>
    <row r="601" spans="1:12" s="97" customFormat="1" ht="15.75">
      <c r="A601" s="83">
        <v>42138</v>
      </c>
      <c r="B601" s="78" t="s">
        <v>57</v>
      </c>
      <c r="C601" s="78">
        <v>500</v>
      </c>
      <c r="D601" s="78" t="s">
        <v>9</v>
      </c>
      <c r="E601" s="79">
        <v>1223</v>
      </c>
      <c r="F601" s="79">
        <v>1231</v>
      </c>
      <c r="G601" s="79"/>
      <c r="H601" s="79"/>
      <c r="I601" s="86">
        <f t="shared" si="22"/>
        <v>4000</v>
      </c>
      <c r="J601" s="86">
        <f t="shared" si="23"/>
        <v>0</v>
      </c>
      <c r="K601" s="86">
        <f t="shared" si="24"/>
        <v>0</v>
      </c>
      <c r="L601" s="82">
        <v>4000</v>
      </c>
    </row>
    <row r="602" spans="1:12" s="97" customFormat="1" ht="15.75">
      <c r="A602" s="83">
        <v>42138</v>
      </c>
      <c r="B602" s="78" t="s">
        <v>97</v>
      </c>
      <c r="C602" s="78">
        <v>1000</v>
      </c>
      <c r="D602" s="78" t="s">
        <v>9</v>
      </c>
      <c r="E602" s="79">
        <v>196.7</v>
      </c>
      <c r="F602" s="79">
        <v>199</v>
      </c>
      <c r="G602" s="79">
        <v>201</v>
      </c>
      <c r="H602" s="79"/>
      <c r="I602" s="86">
        <f aca="true" t="shared" si="25" ref="I602:I665">(IF(D602="SHORT",E602-F602,IF(D602="LONG",F602-E602)))*C602</f>
        <v>2300.0000000000114</v>
      </c>
      <c r="J602" s="86">
        <f aca="true" t="shared" si="26" ref="J602:J665">(IF(D602="SHORT",IF(G602="",0,F602-G602),IF(D602="LONG",IF(G602="",0,G602-F602))))*C602</f>
        <v>2000</v>
      </c>
      <c r="K602" s="86">
        <f aca="true" t="shared" si="27" ref="K602:K665">(IF(D602="SHORT",IF(H602="",0,G602-H602),IF(D602="LONG",IF(H602="",0,(H602-G602)))))*C602</f>
        <v>0</v>
      </c>
      <c r="L602" s="82">
        <v>4300.000000000011</v>
      </c>
    </row>
    <row r="603" spans="1:12" s="97" customFormat="1" ht="15.75">
      <c r="A603" s="83">
        <v>42137</v>
      </c>
      <c r="B603" s="78" t="s">
        <v>22</v>
      </c>
      <c r="C603" s="78">
        <v>4000</v>
      </c>
      <c r="D603" s="78" t="s">
        <v>9</v>
      </c>
      <c r="E603" s="79">
        <v>78.8</v>
      </c>
      <c r="F603" s="79">
        <v>77.8</v>
      </c>
      <c r="G603" s="79"/>
      <c r="H603" s="79"/>
      <c r="I603" s="86">
        <f t="shared" si="25"/>
        <v>-4000</v>
      </c>
      <c r="J603" s="86">
        <f t="shared" si="26"/>
        <v>0</v>
      </c>
      <c r="K603" s="86">
        <f t="shared" si="27"/>
        <v>0</v>
      </c>
      <c r="L603" s="82">
        <v>-4000</v>
      </c>
    </row>
    <row r="604" spans="1:12" s="97" customFormat="1" ht="15.75">
      <c r="A604" s="83">
        <v>42136</v>
      </c>
      <c r="B604" s="78" t="s">
        <v>98</v>
      </c>
      <c r="C604" s="78">
        <v>2000</v>
      </c>
      <c r="D604" s="78" t="s">
        <v>12</v>
      </c>
      <c r="E604" s="79">
        <v>103.6</v>
      </c>
      <c r="F604" s="79">
        <v>102</v>
      </c>
      <c r="G604" s="79"/>
      <c r="H604" s="79"/>
      <c r="I604" s="86">
        <f t="shared" si="25"/>
        <v>3199.9999999999886</v>
      </c>
      <c r="J604" s="86">
        <f t="shared" si="26"/>
        <v>0</v>
      </c>
      <c r="K604" s="86">
        <f t="shared" si="27"/>
        <v>0</v>
      </c>
      <c r="L604" s="82">
        <v>3199.9999999999886</v>
      </c>
    </row>
    <row r="605" spans="1:12" s="97" customFormat="1" ht="15.75">
      <c r="A605" s="83">
        <v>42136</v>
      </c>
      <c r="B605" s="78" t="s">
        <v>99</v>
      </c>
      <c r="C605" s="78">
        <v>250</v>
      </c>
      <c r="D605" s="78" t="s">
        <v>9</v>
      </c>
      <c r="E605" s="79">
        <v>3430</v>
      </c>
      <c r="F605" s="79">
        <v>3443</v>
      </c>
      <c r="G605" s="79"/>
      <c r="H605" s="79"/>
      <c r="I605" s="86">
        <f t="shared" si="25"/>
        <v>3250</v>
      </c>
      <c r="J605" s="86">
        <f t="shared" si="26"/>
        <v>0</v>
      </c>
      <c r="K605" s="86">
        <f t="shared" si="27"/>
        <v>0</v>
      </c>
      <c r="L605" s="82">
        <v>3250</v>
      </c>
    </row>
    <row r="606" spans="1:12" s="97" customFormat="1" ht="15.75">
      <c r="A606" s="83">
        <v>42135</v>
      </c>
      <c r="B606" s="78" t="s">
        <v>71</v>
      </c>
      <c r="C606" s="78">
        <v>4000</v>
      </c>
      <c r="D606" s="78" t="s">
        <v>12</v>
      </c>
      <c r="E606" s="79">
        <v>131.5</v>
      </c>
      <c r="F606" s="79">
        <v>130.3</v>
      </c>
      <c r="G606" s="79"/>
      <c r="H606" s="79"/>
      <c r="I606" s="86">
        <f t="shared" si="25"/>
        <v>4799.9999999999545</v>
      </c>
      <c r="J606" s="86">
        <f t="shared" si="26"/>
        <v>0</v>
      </c>
      <c r="K606" s="86">
        <f t="shared" si="27"/>
        <v>0</v>
      </c>
      <c r="L606" s="82">
        <v>4799.9999999999545</v>
      </c>
    </row>
    <row r="607" spans="1:12" s="97" customFormat="1" ht="15.75">
      <c r="A607" s="83">
        <v>42135</v>
      </c>
      <c r="B607" s="78" t="s">
        <v>48</v>
      </c>
      <c r="C607" s="78">
        <v>2000</v>
      </c>
      <c r="D607" s="78" t="s">
        <v>9</v>
      </c>
      <c r="E607" s="79">
        <v>178.5</v>
      </c>
      <c r="F607" s="79">
        <v>176.5</v>
      </c>
      <c r="G607" s="79"/>
      <c r="H607" s="79"/>
      <c r="I607" s="86">
        <f t="shared" si="25"/>
        <v>-4000</v>
      </c>
      <c r="J607" s="86">
        <f t="shared" si="26"/>
        <v>0</v>
      </c>
      <c r="K607" s="86">
        <f t="shared" si="27"/>
        <v>0</v>
      </c>
      <c r="L607" s="82">
        <v>-4000</v>
      </c>
    </row>
    <row r="608" spans="1:12" s="97" customFormat="1" ht="15.75">
      <c r="A608" s="83">
        <v>42132</v>
      </c>
      <c r="B608" s="78" t="s">
        <v>39</v>
      </c>
      <c r="C608" s="78">
        <v>250</v>
      </c>
      <c r="D608" s="78" t="s">
        <v>9</v>
      </c>
      <c r="E608" s="79">
        <v>1294</v>
      </c>
      <c r="F608" s="79">
        <v>1310</v>
      </c>
      <c r="G608" s="79"/>
      <c r="H608" s="79"/>
      <c r="I608" s="86">
        <f t="shared" si="25"/>
        <v>4000</v>
      </c>
      <c r="J608" s="86">
        <f t="shared" si="26"/>
        <v>0</v>
      </c>
      <c r="K608" s="86">
        <f t="shared" si="27"/>
        <v>0</v>
      </c>
      <c r="L608" s="82">
        <v>4000</v>
      </c>
    </row>
    <row r="609" spans="1:12" s="97" customFormat="1" ht="15.75">
      <c r="A609" s="83">
        <v>42131</v>
      </c>
      <c r="B609" s="78" t="s">
        <v>100</v>
      </c>
      <c r="C609" s="78">
        <v>1000</v>
      </c>
      <c r="D609" s="78" t="s">
        <v>9</v>
      </c>
      <c r="E609" s="79">
        <v>399</v>
      </c>
      <c r="F609" s="79">
        <v>394.95</v>
      </c>
      <c r="G609" s="79"/>
      <c r="H609" s="79"/>
      <c r="I609" s="86">
        <f t="shared" si="25"/>
        <v>-4050.0000000000114</v>
      </c>
      <c r="J609" s="86">
        <f t="shared" si="26"/>
        <v>0</v>
      </c>
      <c r="K609" s="86">
        <f t="shared" si="27"/>
        <v>0</v>
      </c>
      <c r="L609" s="82">
        <v>-4050.0000000000114</v>
      </c>
    </row>
    <row r="610" spans="1:12" s="97" customFormat="1" ht="15.75">
      <c r="A610" s="83">
        <v>42131</v>
      </c>
      <c r="B610" s="78" t="s">
        <v>61</v>
      </c>
      <c r="C610" s="78">
        <v>500</v>
      </c>
      <c r="D610" s="78" t="s">
        <v>9</v>
      </c>
      <c r="E610" s="79">
        <v>866</v>
      </c>
      <c r="F610" s="79">
        <v>874</v>
      </c>
      <c r="G610" s="79"/>
      <c r="H610" s="79"/>
      <c r="I610" s="86">
        <f t="shared" si="25"/>
        <v>4000</v>
      </c>
      <c r="J610" s="86">
        <f t="shared" si="26"/>
        <v>0</v>
      </c>
      <c r="K610" s="86">
        <f t="shared" si="27"/>
        <v>0</v>
      </c>
      <c r="L610" s="82">
        <v>4000</v>
      </c>
    </row>
    <row r="611" spans="1:12" s="97" customFormat="1" ht="15.75">
      <c r="A611" s="83">
        <v>42130</v>
      </c>
      <c r="B611" s="78" t="s">
        <v>13</v>
      </c>
      <c r="C611" s="78">
        <v>500</v>
      </c>
      <c r="D611" s="78" t="s">
        <v>12</v>
      </c>
      <c r="E611" s="79">
        <v>748</v>
      </c>
      <c r="F611" s="79">
        <v>754.5</v>
      </c>
      <c r="G611" s="79"/>
      <c r="H611" s="79"/>
      <c r="I611" s="86">
        <f t="shared" si="25"/>
        <v>-3250</v>
      </c>
      <c r="J611" s="86">
        <f t="shared" si="26"/>
        <v>0</v>
      </c>
      <c r="K611" s="86">
        <f t="shared" si="27"/>
        <v>0</v>
      </c>
      <c r="L611" s="82">
        <v>-3250</v>
      </c>
    </row>
    <row r="612" spans="1:12" s="97" customFormat="1" ht="15.75">
      <c r="A612" s="83">
        <v>42130</v>
      </c>
      <c r="B612" s="84" t="s">
        <v>101</v>
      </c>
      <c r="C612" s="78">
        <v>1000</v>
      </c>
      <c r="D612" s="78" t="s">
        <v>9</v>
      </c>
      <c r="E612" s="79">
        <v>240</v>
      </c>
      <c r="F612" s="79">
        <v>235.95</v>
      </c>
      <c r="G612" s="79"/>
      <c r="H612" s="79"/>
      <c r="I612" s="86">
        <f t="shared" si="25"/>
        <v>-4050.0000000000114</v>
      </c>
      <c r="J612" s="86">
        <f t="shared" si="26"/>
        <v>0</v>
      </c>
      <c r="K612" s="86">
        <f t="shared" si="27"/>
        <v>0</v>
      </c>
      <c r="L612" s="82">
        <v>-4050.0000000000114</v>
      </c>
    </row>
    <row r="613" spans="1:12" s="97" customFormat="1" ht="15.75">
      <c r="A613" s="83">
        <v>42129</v>
      </c>
      <c r="B613" s="78" t="s">
        <v>32</v>
      </c>
      <c r="C613" s="78">
        <v>125</v>
      </c>
      <c r="D613" s="78" t="s">
        <v>12</v>
      </c>
      <c r="E613" s="79">
        <v>1760</v>
      </c>
      <c r="F613" s="79">
        <v>1740</v>
      </c>
      <c r="G613" s="79"/>
      <c r="H613" s="79"/>
      <c r="I613" s="86">
        <f t="shared" si="25"/>
        <v>2500</v>
      </c>
      <c r="J613" s="86">
        <f t="shared" si="26"/>
        <v>0</v>
      </c>
      <c r="K613" s="86">
        <f t="shared" si="27"/>
        <v>0</v>
      </c>
      <c r="L613" s="82">
        <v>2500</v>
      </c>
    </row>
    <row r="614" spans="1:12" s="97" customFormat="1" ht="15.75">
      <c r="A614" s="83">
        <v>42129</v>
      </c>
      <c r="B614" s="78" t="s">
        <v>102</v>
      </c>
      <c r="C614" s="78">
        <v>2000</v>
      </c>
      <c r="D614" s="78" t="s">
        <v>9</v>
      </c>
      <c r="E614" s="79">
        <v>174</v>
      </c>
      <c r="F614" s="79">
        <v>173</v>
      </c>
      <c r="G614" s="79"/>
      <c r="H614" s="79"/>
      <c r="I614" s="86">
        <f t="shared" si="25"/>
        <v>-2000</v>
      </c>
      <c r="J614" s="86">
        <f t="shared" si="26"/>
        <v>0</v>
      </c>
      <c r="K614" s="86">
        <f t="shared" si="27"/>
        <v>0</v>
      </c>
      <c r="L614" s="82">
        <v>-2000</v>
      </c>
    </row>
    <row r="615" spans="1:12" s="97" customFormat="1" ht="15.75">
      <c r="A615" s="83">
        <v>42128</v>
      </c>
      <c r="B615" s="78" t="s">
        <v>94</v>
      </c>
      <c r="C615" s="78">
        <v>2000</v>
      </c>
      <c r="D615" s="78" t="s">
        <v>9</v>
      </c>
      <c r="E615" s="79">
        <v>151.4</v>
      </c>
      <c r="F615" s="79">
        <v>153.25</v>
      </c>
      <c r="G615" s="79"/>
      <c r="H615" s="79"/>
      <c r="I615" s="86">
        <f t="shared" si="25"/>
        <v>3699.9999999999886</v>
      </c>
      <c r="J615" s="86">
        <f t="shared" si="26"/>
        <v>0</v>
      </c>
      <c r="K615" s="86">
        <f t="shared" si="27"/>
        <v>0</v>
      </c>
      <c r="L615" s="82">
        <v>3699.9999999999886</v>
      </c>
    </row>
    <row r="616" spans="1:12" s="97" customFormat="1" ht="15.75">
      <c r="A616" s="83">
        <v>42123</v>
      </c>
      <c r="B616" s="78" t="s">
        <v>93</v>
      </c>
      <c r="C616" s="78">
        <v>1000</v>
      </c>
      <c r="D616" s="78" t="s">
        <v>9</v>
      </c>
      <c r="E616" s="79">
        <v>544</v>
      </c>
      <c r="F616" s="79">
        <v>549</v>
      </c>
      <c r="G616" s="79"/>
      <c r="H616" s="79"/>
      <c r="I616" s="86">
        <f t="shared" si="25"/>
        <v>5000</v>
      </c>
      <c r="J616" s="86">
        <f t="shared" si="26"/>
        <v>0</v>
      </c>
      <c r="K616" s="86">
        <f t="shared" si="27"/>
        <v>0</v>
      </c>
      <c r="L616" s="82">
        <v>5000</v>
      </c>
    </row>
    <row r="617" spans="1:12" s="97" customFormat="1" ht="15.75">
      <c r="A617" s="83">
        <v>42122</v>
      </c>
      <c r="B617" s="84" t="s">
        <v>103</v>
      </c>
      <c r="C617" s="78">
        <v>500</v>
      </c>
      <c r="D617" s="78" t="s">
        <v>9</v>
      </c>
      <c r="E617" s="79">
        <v>464</v>
      </c>
      <c r="F617" s="79">
        <v>458</v>
      </c>
      <c r="G617" s="79"/>
      <c r="H617" s="79"/>
      <c r="I617" s="86">
        <f t="shared" si="25"/>
        <v>-3000</v>
      </c>
      <c r="J617" s="86">
        <f t="shared" si="26"/>
        <v>0</v>
      </c>
      <c r="K617" s="86">
        <f t="shared" si="27"/>
        <v>0</v>
      </c>
      <c r="L617" s="82">
        <v>-3000</v>
      </c>
    </row>
    <row r="618" spans="1:12" s="97" customFormat="1" ht="15.75">
      <c r="A618" s="83">
        <v>42118</v>
      </c>
      <c r="B618" s="84" t="s">
        <v>87</v>
      </c>
      <c r="C618" s="78">
        <v>125</v>
      </c>
      <c r="D618" s="78" t="s">
        <v>9</v>
      </c>
      <c r="E618" s="79">
        <v>3543</v>
      </c>
      <c r="F618" s="79">
        <v>3566</v>
      </c>
      <c r="G618" s="79"/>
      <c r="H618" s="79"/>
      <c r="I618" s="86">
        <f t="shared" si="25"/>
        <v>2875</v>
      </c>
      <c r="J618" s="86">
        <f t="shared" si="26"/>
        <v>0</v>
      </c>
      <c r="K618" s="86">
        <f t="shared" si="27"/>
        <v>0</v>
      </c>
      <c r="L618" s="82">
        <v>2875</v>
      </c>
    </row>
    <row r="619" spans="1:12" s="97" customFormat="1" ht="15.75">
      <c r="A619" s="83">
        <v>42117</v>
      </c>
      <c r="B619" s="78" t="s">
        <v>104</v>
      </c>
      <c r="C619" s="78">
        <v>2000</v>
      </c>
      <c r="D619" s="78" t="s">
        <v>9</v>
      </c>
      <c r="E619" s="79">
        <v>398</v>
      </c>
      <c r="F619" s="79">
        <v>400.7</v>
      </c>
      <c r="G619" s="79"/>
      <c r="H619" s="79"/>
      <c r="I619" s="86">
        <f t="shared" si="25"/>
        <v>5399.999999999977</v>
      </c>
      <c r="J619" s="86">
        <f t="shared" si="26"/>
        <v>0</v>
      </c>
      <c r="K619" s="86">
        <f t="shared" si="27"/>
        <v>0</v>
      </c>
      <c r="L619" s="82">
        <v>5399.999999999977</v>
      </c>
    </row>
    <row r="620" spans="1:12" s="97" customFormat="1" ht="15.75">
      <c r="A620" s="83">
        <v>42115</v>
      </c>
      <c r="B620" s="78" t="s">
        <v>45</v>
      </c>
      <c r="C620" s="78">
        <v>2000</v>
      </c>
      <c r="D620" s="78" t="s">
        <v>9</v>
      </c>
      <c r="E620" s="79">
        <v>294</v>
      </c>
      <c r="F620" s="79">
        <v>296.5</v>
      </c>
      <c r="G620" s="79"/>
      <c r="H620" s="79"/>
      <c r="I620" s="86">
        <f t="shared" si="25"/>
        <v>5000</v>
      </c>
      <c r="J620" s="86">
        <f t="shared" si="26"/>
        <v>0</v>
      </c>
      <c r="K620" s="86">
        <f t="shared" si="27"/>
        <v>0</v>
      </c>
      <c r="L620" s="82">
        <v>5000</v>
      </c>
    </row>
    <row r="621" spans="1:12" s="97" customFormat="1" ht="15.75">
      <c r="A621" s="83">
        <v>42114</v>
      </c>
      <c r="B621" s="84" t="s">
        <v>53</v>
      </c>
      <c r="C621" s="78">
        <v>2000</v>
      </c>
      <c r="D621" s="78" t="s">
        <v>9</v>
      </c>
      <c r="E621" s="79">
        <v>233</v>
      </c>
      <c r="F621" s="79">
        <v>233.2</v>
      </c>
      <c r="G621" s="79"/>
      <c r="H621" s="79"/>
      <c r="I621" s="86">
        <f t="shared" si="25"/>
        <v>399.99999999997726</v>
      </c>
      <c r="J621" s="86">
        <f t="shared" si="26"/>
        <v>0</v>
      </c>
      <c r="K621" s="86">
        <f t="shared" si="27"/>
        <v>0</v>
      </c>
      <c r="L621" s="82">
        <v>399.99999999997726</v>
      </c>
    </row>
    <row r="622" spans="1:12" s="97" customFormat="1" ht="15.75">
      <c r="A622" s="83">
        <v>42111</v>
      </c>
      <c r="B622" s="78" t="s">
        <v>105</v>
      </c>
      <c r="C622" s="78">
        <v>2000</v>
      </c>
      <c r="D622" s="78" t="s">
        <v>9</v>
      </c>
      <c r="E622" s="79">
        <v>234.2</v>
      </c>
      <c r="F622" s="79">
        <v>235.95</v>
      </c>
      <c r="G622" s="79"/>
      <c r="H622" s="79"/>
      <c r="I622" s="86">
        <f t="shared" si="25"/>
        <v>3500</v>
      </c>
      <c r="J622" s="86">
        <f t="shared" si="26"/>
        <v>0</v>
      </c>
      <c r="K622" s="86">
        <f t="shared" si="27"/>
        <v>0</v>
      </c>
      <c r="L622" s="82">
        <v>3500</v>
      </c>
    </row>
    <row r="623" spans="1:12" s="97" customFormat="1" ht="15.75">
      <c r="A623" s="83">
        <v>42110</v>
      </c>
      <c r="B623" s="84" t="s">
        <v>83</v>
      </c>
      <c r="C623" s="78">
        <v>500</v>
      </c>
      <c r="D623" s="78" t="s">
        <v>9</v>
      </c>
      <c r="E623" s="79">
        <v>323.5</v>
      </c>
      <c r="F623" s="79">
        <v>329.2</v>
      </c>
      <c r="G623" s="79"/>
      <c r="H623" s="79"/>
      <c r="I623" s="86">
        <f t="shared" si="25"/>
        <v>2849.9999999999945</v>
      </c>
      <c r="J623" s="86">
        <f t="shared" si="26"/>
        <v>0</v>
      </c>
      <c r="K623" s="86">
        <f t="shared" si="27"/>
        <v>0</v>
      </c>
      <c r="L623" s="82">
        <v>2849.9999999999945</v>
      </c>
    </row>
    <row r="624" spans="1:12" s="97" customFormat="1" ht="15.75">
      <c r="A624" s="83">
        <v>42104</v>
      </c>
      <c r="B624" s="84" t="s">
        <v>106</v>
      </c>
      <c r="C624" s="78">
        <v>1000</v>
      </c>
      <c r="D624" s="78" t="s">
        <v>9</v>
      </c>
      <c r="E624" s="79">
        <v>344.2</v>
      </c>
      <c r="F624" s="79">
        <v>347.4</v>
      </c>
      <c r="G624" s="79"/>
      <c r="H624" s="79"/>
      <c r="I624" s="86">
        <f t="shared" si="25"/>
        <v>3199.9999999999886</v>
      </c>
      <c r="J624" s="86">
        <f t="shared" si="26"/>
        <v>0</v>
      </c>
      <c r="K624" s="86">
        <f t="shared" si="27"/>
        <v>0</v>
      </c>
      <c r="L624" s="82">
        <v>3199.9999999999886</v>
      </c>
    </row>
    <row r="625" spans="1:12" s="97" customFormat="1" ht="15.75">
      <c r="A625" s="83">
        <v>42103</v>
      </c>
      <c r="B625" s="84" t="s">
        <v>102</v>
      </c>
      <c r="C625" s="78">
        <v>2000</v>
      </c>
      <c r="D625" s="78" t="s">
        <v>9</v>
      </c>
      <c r="E625" s="79">
        <v>184</v>
      </c>
      <c r="F625" s="79">
        <v>183</v>
      </c>
      <c r="G625" s="79"/>
      <c r="H625" s="79"/>
      <c r="I625" s="86">
        <f t="shared" si="25"/>
        <v>-2000</v>
      </c>
      <c r="J625" s="86">
        <f t="shared" si="26"/>
        <v>0</v>
      </c>
      <c r="K625" s="86">
        <f t="shared" si="27"/>
        <v>0</v>
      </c>
      <c r="L625" s="82">
        <v>-2000</v>
      </c>
    </row>
    <row r="626" spans="1:12" s="97" customFormat="1" ht="15.75">
      <c r="A626" s="83">
        <v>42103</v>
      </c>
      <c r="B626" s="78" t="s">
        <v>58</v>
      </c>
      <c r="C626" s="78">
        <v>250</v>
      </c>
      <c r="D626" s="78" t="s">
        <v>12</v>
      </c>
      <c r="E626" s="79">
        <v>2045</v>
      </c>
      <c r="F626" s="79">
        <v>2028</v>
      </c>
      <c r="G626" s="79"/>
      <c r="H626" s="79"/>
      <c r="I626" s="86">
        <f t="shared" si="25"/>
        <v>4250</v>
      </c>
      <c r="J626" s="86">
        <f t="shared" si="26"/>
        <v>0</v>
      </c>
      <c r="K626" s="86">
        <f t="shared" si="27"/>
        <v>0</v>
      </c>
      <c r="L626" s="82">
        <v>4250</v>
      </c>
    </row>
    <row r="627" spans="1:12" s="97" customFormat="1" ht="15.75">
      <c r="A627" s="83">
        <v>42103</v>
      </c>
      <c r="B627" s="78" t="s">
        <v>102</v>
      </c>
      <c r="C627" s="78">
        <v>2000</v>
      </c>
      <c r="D627" s="78" t="s">
        <v>9</v>
      </c>
      <c r="E627" s="79">
        <v>185</v>
      </c>
      <c r="F627" s="79">
        <v>185.3</v>
      </c>
      <c r="G627" s="79"/>
      <c r="H627" s="79"/>
      <c r="I627" s="86">
        <f t="shared" si="25"/>
        <v>600.0000000000227</v>
      </c>
      <c r="J627" s="86">
        <f t="shared" si="26"/>
        <v>0</v>
      </c>
      <c r="K627" s="86">
        <f t="shared" si="27"/>
        <v>0</v>
      </c>
      <c r="L627" s="82">
        <v>600.0000000000227</v>
      </c>
    </row>
    <row r="628" spans="1:12" s="97" customFormat="1" ht="15.75">
      <c r="A628" s="83">
        <v>42100</v>
      </c>
      <c r="B628" s="78" t="s">
        <v>107</v>
      </c>
      <c r="C628" s="78">
        <v>1000</v>
      </c>
      <c r="D628" s="78" t="s">
        <v>9</v>
      </c>
      <c r="E628" s="79">
        <v>261.6</v>
      </c>
      <c r="F628" s="79">
        <v>264</v>
      </c>
      <c r="G628" s="79"/>
      <c r="H628" s="79"/>
      <c r="I628" s="86">
        <f t="shared" si="25"/>
        <v>2399.9999999999773</v>
      </c>
      <c r="J628" s="86">
        <f t="shared" si="26"/>
        <v>0</v>
      </c>
      <c r="K628" s="86">
        <f t="shared" si="27"/>
        <v>0</v>
      </c>
      <c r="L628" s="82">
        <v>2399.9999999999773</v>
      </c>
    </row>
    <row r="629" spans="1:12" s="97" customFormat="1" ht="15.75">
      <c r="A629" s="83">
        <v>42095</v>
      </c>
      <c r="B629" s="84" t="s">
        <v>108</v>
      </c>
      <c r="C629" s="78">
        <v>1000</v>
      </c>
      <c r="D629" s="78" t="s">
        <v>9</v>
      </c>
      <c r="E629" s="79">
        <v>446</v>
      </c>
      <c r="F629" s="79">
        <v>450</v>
      </c>
      <c r="G629" s="79">
        <v>452</v>
      </c>
      <c r="H629" s="79"/>
      <c r="I629" s="86">
        <f t="shared" si="25"/>
        <v>4000</v>
      </c>
      <c r="J629" s="86">
        <f t="shared" si="26"/>
        <v>2000</v>
      </c>
      <c r="K629" s="86">
        <f t="shared" si="27"/>
        <v>0</v>
      </c>
      <c r="L629" s="82">
        <v>6000</v>
      </c>
    </row>
    <row r="630" spans="1:12" s="97" customFormat="1" ht="15.75">
      <c r="A630" s="83">
        <v>42094</v>
      </c>
      <c r="B630" s="84" t="s">
        <v>106</v>
      </c>
      <c r="C630" s="78">
        <v>2000</v>
      </c>
      <c r="D630" s="78" t="s">
        <v>9</v>
      </c>
      <c r="E630" s="79">
        <v>333.8</v>
      </c>
      <c r="F630" s="79">
        <v>335.5</v>
      </c>
      <c r="G630" s="79"/>
      <c r="H630" s="79"/>
      <c r="I630" s="86">
        <f t="shared" si="25"/>
        <v>3399.9999999999773</v>
      </c>
      <c r="J630" s="86">
        <f t="shared" si="26"/>
        <v>0</v>
      </c>
      <c r="K630" s="86">
        <f t="shared" si="27"/>
        <v>0</v>
      </c>
      <c r="L630" s="82">
        <v>3399.9999999999773</v>
      </c>
    </row>
    <row r="631" spans="1:12" s="97" customFormat="1" ht="15.75">
      <c r="A631" s="83">
        <v>42094</v>
      </c>
      <c r="B631" s="84" t="s">
        <v>109</v>
      </c>
      <c r="C631" s="78">
        <v>1000</v>
      </c>
      <c r="D631" s="78" t="s">
        <v>12</v>
      </c>
      <c r="E631" s="79">
        <v>263</v>
      </c>
      <c r="F631" s="79">
        <v>265.65</v>
      </c>
      <c r="G631" s="79"/>
      <c r="H631" s="79"/>
      <c r="I631" s="86">
        <f t="shared" si="25"/>
        <v>-2649.9999999999773</v>
      </c>
      <c r="J631" s="86">
        <f t="shared" si="26"/>
        <v>0</v>
      </c>
      <c r="K631" s="86">
        <f t="shared" si="27"/>
        <v>0</v>
      </c>
      <c r="L631" s="82">
        <v>-2649.9999999999773</v>
      </c>
    </row>
    <row r="632" spans="1:12" s="97" customFormat="1" ht="15.75">
      <c r="A632" s="83">
        <v>42094</v>
      </c>
      <c r="B632" s="84" t="s">
        <v>110</v>
      </c>
      <c r="C632" s="78">
        <v>250</v>
      </c>
      <c r="D632" s="78" t="s">
        <v>9</v>
      </c>
      <c r="E632" s="79">
        <v>1115</v>
      </c>
      <c r="F632" s="79">
        <v>1120</v>
      </c>
      <c r="G632" s="79"/>
      <c r="H632" s="79"/>
      <c r="I632" s="86">
        <f t="shared" si="25"/>
        <v>1250</v>
      </c>
      <c r="J632" s="86">
        <f t="shared" si="26"/>
        <v>0</v>
      </c>
      <c r="K632" s="86">
        <f t="shared" si="27"/>
        <v>0</v>
      </c>
      <c r="L632" s="82">
        <v>1250</v>
      </c>
    </row>
    <row r="633" spans="1:12" s="97" customFormat="1" ht="15.75">
      <c r="A633" s="83">
        <v>42094</v>
      </c>
      <c r="B633" s="84" t="s">
        <v>111</v>
      </c>
      <c r="C633" s="78">
        <v>2000</v>
      </c>
      <c r="D633" s="78" t="s">
        <v>9</v>
      </c>
      <c r="E633" s="79">
        <v>88.7</v>
      </c>
      <c r="F633" s="79">
        <v>87.45</v>
      </c>
      <c r="G633" s="79"/>
      <c r="H633" s="79"/>
      <c r="I633" s="86">
        <f t="shared" si="25"/>
        <v>-2500</v>
      </c>
      <c r="J633" s="86">
        <f t="shared" si="26"/>
        <v>0</v>
      </c>
      <c r="K633" s="86">
        <f t="shared" si="27"/>
        <v>0</v>
      </c>
      <c r="L633" s="82">
        <v>-2500</v>
      </c>
    </row>
    <row r="634" spans="1:12" s="97" customFormat="1" ht="15.75">
      <c r="A634" s="83">
        <v>42094</v>
      </c>
      <c r="B634" s="84" t="s">
        <v>112</v>
      </c>
      <c r="C634" s="78">
        <v>4000</v>
      </c>
      <c r="D634" s="78" t="s">
        <v>12</v>
      </c>
      <c r="E634" s="79">
        <v>118</v>
      </c>
      <c r="F634" s="79">
        <v>117.05</v>
      </c>
      <c r="G634" s="79"/>
      <c r="H634" s="79"/>
      <c r="I634" s="86">
        <f t="shared" si="25"/>
        <v>3800.0000000000114</v>
      </c>
      <c r="J634" s="86">
        <f t="shared" si="26"/>
        <v>0</v>
      </c>
      <c r="K634" s="86">
        <f t="shared" si="27"/>
        <v>0</v>
      </c>
      <c r="L634" s="82">
        <v>3800.0000000000114</v>
      </c>
    </row>
    <row r="635" spans="1:12" s="97" customFormat="1" ht="15.75">
      <c r="A635" s="83">
        <v>42093</v>
      </c>
      <c r="B635" s="84" t="s">
        <v>113</v>
      </c>
      <c r="C635" s="78">
        <v>2500</v>
      </c>
      <c r="D635" s="78" t="s">
        <v>9</v>
      </c>
      <c r="E635" s="79">
        <v>270</v>
      </c>
      <c r="F635" s="79">
        <v>270.25</v>
      </c>
      <c r="G635" s="79"/>
      <c r="H635" s="79"/>
      <c r="I635" s="86">
        <f t="shared" si="25"/>
        <v>625</v>
      </c>
      <c r="J635" s="86">
        <f t="shared" si="26"/>
        <v>0</v>
      </c>
      <c r="K635" s="86">
        <f t="shared" si="27"/>
        <v>0</v>
      </c>
      <c r="L635" s="82">
        <v>625</v>
      </c>
    </row>
    <row r="636" spans="1:12" s="97" customFormat="1" ht="12.75" customHeight="1">
      <c r="A636" s="83">
        <v>42093</v>
      </c>
      <c r="B636" s="84" t="s">
        <v>88</v>
      </c>
      <c r="C636" s="78">
        <v>1000</v>
      </c>
      <c r="D636" s="78" t="s">
        <v>9</v>
      </c>
      <c r="E636" s="79">
        <v>249</v>
      </c>
      <c r="F636" s="79">
        <v>247</v>
      </c>
      <c r="G636" s="79"/>
      <c r="H636" s="79"/>
      <c r="I636" s="86">
        <f t="shared" si="25"/>
        <v>-2000</v>
      </c>
      <c r="J636" s="86">
        <f t="shared" si="26"/>
        <v>0</v>
      </c>
      <c r="K636" s="86">
        <f t="shared" si="27"/>
        <v>0</v>
      </c>
      <c r="L636" s="82">
        <v>-2000</v>
      </c>
    </row>
    <row r="637" spans="1:12" s="97" customFormat="1" ht="15.75">
      <c r="A637" s="83">
        <v>42090</v>
      </c>
      <c r="B637" s="84" t="s">
        <v>114</v>
      </c>
      <c r="C637" s="78">
        <v>500</v>
      </c>
      <c r="D637" s="78" t="s">
        <v>9</v>
      </c>
      <c r="E637" s="79">
        <v>920</v>
      </c>
      <c r="F637" s="79">
        <v>927.5</v>
      </c>
      <c r="G637" s="79"/>
      <c r="H637" s="79"/>
      <c r="I637" s="86">
        <f t="shared" si="25"/>
        <v>3750</v>
      </c>
      <c r="J637" s="86">
        <f t="shared" si="26"/>
        <v>0</v>
      </c>
      <c r="K637" s="86">
        <f t="shared" si="27"/>
        <v>0</v>
      </c>
      <c r="L637" s="82">
        <v>3750</v>
      </c>
    </row>
    <row r="638" spans="1:12" s="97" customFormat="1" ht="15.75">
      <c r="A638" s="83">
        <v>42090</v>
      </c>
      <c r="B638" s="84" t="s">
        <v>64</v>
      </c>
      <c r="C638" s="78">
        <v>1000</v>
      </c>
      <c r="D638" s="78" t="s">
        <v>9</v>
      </c>
      <c r="E638" s="79">
        <v>356.4</v>
      </c>
      <c r="F638" s="79">
        <v>353</v>
      </c>
      <c r="G638" s="79"/>
      <c r="H638" s="79"/>
      <c r="I638" s="86">
        <f t="shared" si="25"/>
        <v>-3399.9999999999773</v>
      </c>
      <c r="J638" s="86">
        <f t="shared" si="26"/>
        <v>0</v>
      </c>
      <c r="K638" s="86">
        <f t="shared" si="27"/>
        <v>0</v>
      </c>
      <c r="L638" s="82">
        <v>-3399.9999999999773</v>
      </c>
    </row>
    <row r="639" spans="1:12" s="97" customFormat="1" ht="15.75">
      <c r="A639" s="83">
        <v>42090</v>
      </c>
      <c r="B639" s="84" t="s">
        <v>13</v>
      </c>
      <c r="C639" s="78">
        <v>500</v>
      </c>
      <c r="D639" s="78" t="s">
        <v>9</v>
      </c>
      <c r="E639" s="79">
        <v>772.5</v>
      </c>
      <c r="F639" s="79">
        <v>767</v>
      </c>
      <c r="G639" s="79"/>
      <c r="H639" s="79"/>
      <c r="I639" s="86">
        <f t="shared" si="25"/>
        <v>-2750</v>
      </c>
      <c r="J639" s="86">
        <f t="shared" si="26"/>
        <v>0</v>
      </c>
      <c r="K639" s="86">
        <f t="shared" si="27"/>
        <v>0</v>
      </c>
      <c r="L639" s="82">
        <v>-2750</v>
      </c>
    </row>
    <row r="640" spans="1:12" s="99" customFormat="1" ht="15.75">
      <c r="A640" s="83">
        <v>42089</v>
      </c>
      <c r="B640" s="84" t="s">
        <v>102</v>
      </c>
      <c r="C640" s="78">
        <v>2000</v>
      </c>
      <c r="D640" s="78" t="s">
        <v>9</v>
      </c>
      <c r="E640" s="79">
        <v>180</v>
      </c>
      <c r="F640" s="79">
        <v>179</v>
      </c>
      <c r="G640" s="79"/>
      <c r="H640" s="79"/>
      <c r="I640" s="86">
        <f t="shared" si="25"/>
        <v>-2000</v>
      </c>
      <c r="J640" s="86">
        <f t="shared" si="26"/>
        <v>0</v>
      </c>
      <c r="K640" s="86">
        <f t="shared" si="27"/>
        <v>0</v>
      </c>
      <c r="L640" s="82">
        <v>-2000</v>
      </c>
    </row>
    <row r="641" spans="1:12" s="99" customFormat="1" ht="15.75">
      <c r="A641" s="83">
        <v>42089</v>
      </c>
      <c r="B641" s="84" t="s">
        <v>79</v>
      </c>
      <c r="C641" s="78">
        <v>500</v>
      </c>
      <c r="D641" s="78" t="s">
        <v>9</v>
      </c>
      <c r="E641" s="79">
        <v>416.3</v>
      </c>
      <c r="F641" s="79">
        <v>421</v>
      </c>
      <c r="G641" s="79"/>
      <c r="H641" s="79"/>
      <c r="I641" s="86">
        <f t="shared" si="25"/>
        <v>2349.9999999999945</v>
      </c>
      <c r="J641" s="86">
        <f t="shared" si="26"/>
        <v>0</v>
      </c>
      <c r="K641" s="86">
        <f t="shared" si="27"/>
        <v>0</v>
      </c>
      <c r="L641" s="82">
        <v>2349.9999999999945</v>
      </c>
    </row>
    <row r="642" spans="1:12" s="97" customFormat="1" ht="15.75">
      <c r="A642" s="83">
        <v>42089</v>
      </c>
      <c r="B642" s="84" t="s">
        <v>48</v>
      </c>
      <c r="C642" s="78">
        <v>2000</v>
      </c>
      <c r="D642" s="78" t="s">
        <v>9</v>
      </c>
      <c r="E642" s="79">
        <v>163</v>
      </c>
      <c r="F642" s="79">
        <v>162.45</v>
      </c>
      <c r="G642" s="79"/>
      <c r="H642" s="79"/>
      <c r="I642" s="86">
        <f t="shared" si="25"/>
        <v>-1100.0000000000227</v>
      </c>
      <c r="J642" s="86">
        <f t="shared" si="26"/>
        <v>0</v>
      </c>
      <c r="K642" s="86">
        <f t="shared" si="27"/>
        <v>0</v>
      </c>
      <c r="L642" s="82">
        <v>-1100.0000000000227</v>
      </c>
    </row>
    <row r="643" spans="1:12" s="97" customFormat="1" ht="15.75">
      <c r="A643" s="83">
        <v>42089</v>
      </c>
      <c r="B643" s="84" t="s">
        <v>11</v>
      </c>
      <c r="C643" s="78">
        <v>2000</v>
      </c>
      <c r="D643" s="78" t="s">
        <v>9</v>
      </c>
      <c r="E643" s="79">
        <v>421</v>
      </c>
      <c r="F643" s="79">
        <v>422.4</v>
      </c>
      <c r="G643" s="79">
        <v>427</v>
      </c>
      <c r="H643" s="79"/>
      <c r="I643" s="86">
        <f t="shared" si="25"/>
        <v>2799.9999999999545</v>
      </c>
      <c r="J643" s="86">
        <f t="shared" si="26"/>
        <v>9200.000000000045</v>
      </c>
      <c r="K643" s="86">
        <f t="shared" si="27"/>
        <v>0</v>
      </c>
      <c r="L643" s="82">
        <v>12000</v>
      </c>
    </row>
    <row r="644" spans="1:12" s="97" customFormat="1" ht="15.75">
      <c r="A644" s="83">
        <v>42089</v>
      </c>
      <c r="B644" s="84" t="s">
        <v>45</v>
      </c>
      <c r="C644" s="78">
        <v>1000</v>
      </c>
      <c r="D644" s="78" t="s">
        <v>9</v>
      </c>
      <c r="E644" s="79">
        <v>283</v>
      </c>
      <c r="F644" s="79">
        <v>281.4</v>
      </c>
      <c r="G644" s="79"/>
      <c r="H644" s="79"/>
      <c r="I644" s="86">
        <f t="shared" si="25"/>
        <v>-1600.0000000000227</v>
      </c>
      <c r="J644" s="86">
        <f t="shared" si="26"/>
        <v>0</v>
      </c>
      <c r="K644" s="86">
        <f t="shared" si="27"/>
        <v>0</v>
      </c>
      <c r="L644" s="82">
        <v>-1600.0000000000227</v>
      </c>
    </row>
    <row r="645" spans="1:12" s="97" customFormat="1" ht="15.75">
      <c r="A645" s="83">
        <v>42088</v>
      </c>
      <c r="B645" s="84" t="s">
        <v>115</v>
      </c>
      <c r="C645" s="78">
        <v>2000</v>
      </c>
      <c r="D645" s="78" t="s">
        <v>12</v>
      </c>
      <c r="E645" s="79">
        <v>166.6</v>
      </c>
      <c r="F645" s="79">
        <v>165.1</v>
      </c>
      <c r="G645" s="79"/>
      <c r="H645" s="79"/>
      <c r="I645" s="86">
        <f t="shared" si="25"/>
        <v>3000</v>
      </c>
      <c r="J645" s="86">
        <f t="shared" si="26"/>
        <v>0</v>
      </c>
      <c r="K645" s="86">
        <f t="shared" si="27"/>
        <v>0</v>
      </c>
      <c r="L645" s="82">
        <v>3000</v>
      </c>
    </row>
    <row r="646" spans="1:12" s="97" customFormat="1" ht="15.75">
      <c r="A646" s="83">
        <v>42088</v>
      </c>
      <c r="B646" s="84" t="s">
        <v>21</v>
      </c>
      <c r="C646" s="78">
        <v>1000</v>
      </c>
      <c r="D646" s="78" t="s">
        <v>9</v>
      </c>
      <c r="E646" s="79">
        <v>422.2</v>
      </c>
      <c r="F646" s="79">
        <v>422.6</v>
      </c>
      <c r="G646" s="79"/>
      <c r="H646" s="79"/>
      <c r="I646" s="86">
        <f t="shared" si="25"/>
        <v>400.0000000000341</v>
      </c>
      <c r="J646" s="86">
        <f t="shared" si="26"/>
        <v>0</v>
      </c>
      <c r="K646" s="86">
        <f t="shared" si="27"/>
        <v>0</v>
      </c>
      <c r="L646" s="82">
        <v>400.0000000000341</v>
      </c>
    </row>
    <row r="647" spans="1:12" s="97" customFormat="1" ht="15.75">
      <c r="A647" s="83">
        <v>42088</v>
      </c>
      <c r="B647" s="84" t="s">
        <v>116</v>
      </c>
      <c r="C647" s="78">
        <v>125</v>
      </c>
      <c r="D647" s="78" t="s">
        <v>9</v>
      </c>
      <c r="E647" s="79">
        <v>1398</v>
      </c>
      <c r="F647" s="79">
        <v>1380</v>
      </c>
      <c r="G647" s="79"/>
      <c r="H647" s="79"/>
      <c r="I647" s="86">
        <f t="shared" si="25"/>
        <v>-2250</v>
      </c>
      <c r="J647" s="86">
        <f t="shared" si="26"/>
        <v>0</v>
      </c>
      <c r="K647" s="86">
        <f t="shared" si="27"/>
        <v>0</v>
      </c>
      <c r="L647" s="82">
        <v>-2250</v>
      </c>
    </row>
    <row r="648" spans="1:12" s="97" customFormat="1" ht="15.75">
      <c r="A648" s="83">
        <v>42087</v>
      </c>
      <c r="B648" s="84" t="s">
        <v>96</v>
      </c>
      <c r="C648" s="78">
        <v>500</v>
      </c>
      <c r="D648" s="78" t="s">
        <v>9</v>
      </c>
      <c r="E648" s="79">
        <v>1049</v>
      </c>
      <c r="F648" s="79">
        <v>1042</v>
      </c>
      <c r="G648" s="79"/>
      <c r="H648" s="79"/>
      <c r="I648" s="86">
        <f t="shared" si="25"/>
        <v>-3500</v>
      </c>
      <c r="J648" s="86">
        <f t="shared" si="26"/>
        <v>0</v>
      </c>
      <c r="K648" s="86">
        <f t="shared" si="27"/>
        <v>0</v>
      </c>
      <c r="L648" s="82">
        <v>-3500</v>
      </c>
    </row>
    <row r="649" spans="1:12" s="97" customFormat="1" ht="15.75">
      <c r="A649" s="83">
        <v>42087</v>
      </c>
      <c r="B649" s="84" t="s">
        <v>117</v>
      </c>
      <c r="C649" s="78">
        <v>500</v>
      </c>
      <c r="D649" s="78" t="s">
        <v>12</v>
      </c>
      <c r="E649" s="79">
        <v>880</v>
      </c>
      <c r="F649" s="79">
        <v>886</v>
      </c>
      <c r="G649" s="79"/>
      <c r="H649" s="79"/>
      <c r="I649" s="86">
        <f t="shared" si="25"/>
        <v>-3000</v>
      </c>
      <c r="J649" s="86">
        <f t="shared" si="26"/>
        <v>0</v>
      </c>
      <c r="K649" s="86">
        <f t="shared" si="27"/>
        <v>0</v>
      </c>
      <c r="L649" s="82">
        <v>-3000</v>
      </c>
    </row>
    <row r="650" spans="1:12" s="97" customFormat="1" ht="12.75" customHeight="1">
      <c r="A650" s="83">
        <v>42086</v>
      </c>
      <c r="B650" s="84" t="s">
        <v>118</v>
      </c>
      <c r="C650" s="78">
        <v>1000</v>
      </c>
      <c r="D650" s="78" t="s">
        <v>12</v>
      </c>
      <c r="E650" s="79">
        <v>432</v>
      </c>
      <c r="F650" s="79">
        <v>426</v>
      </c>
      <c r="G650" s="79">
        <v>424.95</v>
      </c>
      <c r="H650" s="79"/>
      <c r="I650" s="86">
        <f t="shared" si="25"/>
        <v>6000</v>
      </c>
      <c r="J650" s="86">
        <f t="shared" si="26"/>
        <v>1050.0000000000114</v>
      </c>
      <c r="K650" s="86">
        <f t="shared" si="27"/>
        <v>0</v>
      </c>
      <c r="L650" s="82">
        <v>7050.000000000011</v>
      </c>
    </row>
    <row r="651" spans="1:12" s="97" customFormat="1" ht="15.75">
      <c r="A651" s="83">
        <v>42086</v>
      </c>
      <c r="B651" s="84" t="s">
        <v>100</v>
      </c>
      <c r="C651" s="78">
        <v>500</v>
      </c>
      <c r="D651" s="78" t="s">
        <v>9</v>
      </c>
      <c r="E651" s="79">
        <v>386</v>
      </c>
      <c r="F651" s="79">
        <v>381</v>
      </c>
      <c r="G651" s="79"/>
      <c r="H651" s="79"/>
      <c r="I651" s="86">
        <f t="shared" si="25"/>
        <v>-2500</v>
      </c>
      <c r="J651" s="86">
        <f t="shared" si="26"/>
        <v>0</v>
      </c>
      <c r="K651" s="86">
        <f t="shared" si="27"/>
        <v>0</v>
      </c>
      <c r="L651" s="82">
        <v>-2500</v>
      </c>
    </row>
    <row r="652" spans="1:12" s="97" customFormat="1" ht="15.75">
      <c r="A652" s="83">
        <v>42083</v>
      </c>
      <c r="B652" s="84" t="s">
        <v>70</v>
      </c>
      <c r="C652" s="78">
        <v>1000</v>
      </c>
      <c r="D652" s="78" t="s">
        <v>9</v>
      </c>
      <c r="E652" s="79">
        <v>226.5</v>
      </c>
      <c r="F652" s="79">
        <v>224</v>
      </c>
      <c r="G652" s="79"/>
      <c r="H652" s="79"/>
      <c r="I652" s="86">
        <f t="shared" si="25"/>
        <v>-2500</v>
      </c>
      <c r="J652" s="86">
        <f t="shared" si="26"/>
        <v>0</v>
      </c>
      <c r="K652" s="86">
        <f t="shared" si="27"/>
        <v>0</v>
      </c>
      <c r="L652" s="82">
        <v>-2500</v>
      </c>
    </row>
    <row r="653" spans="1:12" s="97" customFormat="1" ht="15.75">
      <c r="A653" s="83">
        <v>42081</v>
      </c>
      <c r="B653" s="84" t="s">
        <v>102</v>
      </c>
      <c r="C653" s="78">
        <v>2000</v>
      </c>
      <c r="D653" s="78" t="s">
        <v>9</v>
      </c>
      <c r="E653" s="79">
        <v>179.8</v>
      </c>
      <c r="F653" s="79">
        <v>181.8</v>
      </c>
      <c r="G653" s="79">
        <v>183</v>
      </c>
      <c r="H653" s="79"/>
      <c r="I653" s="86">
        <f t="shared" si="25"/>
        <v>4000</v>
      </c>
      <c r="J653" s="86">
        <f t="shared" si="26"/>
        <v>2399.9999999999773</v>
      </c>
      <c r="K653" s="86">
        <f t="shared" si="27"/>
        <v>0</v>
      </c>
      <c r="L653" s="82">
        <v>6399.999999999977</v>
      </c>
    </row>
    <row r="654" spans="1:12" s="97" customFormat="1" ht="15.75">
      <c r="A654" s="83">
        <v>42081</v>
      </c>
      <c r="B654" s="84" t="s">
        <v>118</v>
      </c>
      <c r="C654" s="78">
        <v>1000</v>
      </c>
      <c r="D654" s="78" t="s">
        <v>9</v>
      </c>
      <c r="E654" s="79">
        <v>453</v>
      </c>
      <c r="F654" s="79">
        <v>456</v>
      </c>
      <c r="G654" s="79"/>
      <c r="H654" s="79"/>
      <c r="I654" s="86">
        <f t="shared" si="25"/>
        <v>3000</v>
      </c>
      <c r="J654" s="86">
        <f t="shared" si="26"/>
        <v>0</v>
      </c>
      <c r="K654" s="86">
        <f t="shared" si="27"/>
        <v>0</v>
      </c>
      <c r="L654" s="82">
        <v>3000</v>
      </c>
    </row>
    <row r="655" spans="1:12" s="97" customFormat="1" ht="15.75">
      <c r="A655" s="83">
        <v>42080</v>
      </c>
      <c r="B655" s="84" t="s">
        <v>49</v>
      </c>
      <c r="C655" s="78">
        <v>2000</v>
      </c>
      <c r="D655" s="78" t="s">
        <v>9</v>
      </c>
      <c r="E655" s="79">
        <v>346.1</v>
      </c>
      <c r="F655" s="79">
        <v>348</v>
      </c>
      <c r="G655" s="79"/>
      <c r="H655" s="79"/>
      <c r="I655" s="86">
        <f t="shared" si="25"/>
        <v>3799.9999999999545</v>
      </c>
      <c r="J655" s="86">
        <f t="shared" si="26"/>
        <v>0</v>
      </c>
      <c r="K655" s="86">
        <f t="shared" si="27"/>
        <v>0</v>
      </c>
      <c r="L655" s="82">
        <v>3799.9999999999545</v>
      </c>
    </row>
    <row r="656" spans="1:12" s="97" customFormat="1" ht="15.75">
      <c r="A656" s="83">
        <v>42080</v>
      </c>
      <c r="B656" s="84" t="s">
        <v>52</v>
      </c>
      <c r="C656" s="78">
        <v>4000</v>
      </c>
      <c r="D656" s="78" t="s">
        <v>9</v>
      </c>
      <c r="E656" s="79">
        <v>117</v>
      </c>
      <c r="F656" s="79">
        <v>118</v>
      </c>
      <c r="G656" s="79"/>
      <c r="H656" s="79"/>
      <c r="I656" s="86">
        <f t="shared" si="25"/>
        <v>4000</v>
      </c>
      <c r="J656" s="86">
        <f t="shared" si="26"/>
        <v>0</v>
      </c>
      <c r="K656" s="86">
        <f t="shared" si="27"/>
        <v>0</v>
      </c>
      <c r="L656" s="82">
        <v>4000</v>
      </c>
    </row>
    <row r="657" spans="1:12" s="97" customFormat="1" ht="15.75">
      <c r="A657" s="83">
        <v>42079</v>
      </c>
      <c r="B657" s="84" t="s">
        <v>119</v>
      </c>
      <c r="C657" s="78">
        <v>1000</v>
      </c>
      <c r="D657" s="78" t="s">
        <v>9</v>
      </c>
      <c r="E657" s="79">
        <v>821</v>
      </c>
      <c r="F657" s="79">
        <v>822.5</v>
      </c>
      <c r="G657" s="79"/>
      <c r="H657" s="79"/>
      <c r="I657" s="86">
        <f t="shared" si="25"/>
        <v>1500</v>
      </c>
      <c r="J657" s="86">
        <f t="shared" si="26"/>
        <v>0</v>
      </c>
      <c r="K657" s="86">
        <f t="shared" si="27"/>
        <v>0</v>
      </c>
      <c r="L657" s="82">
        <v>1500</v>
      </c>
    </row>
    <row r="658" spans="1:12" s="97" customFormat="1" ht="15.75">
      <c r="A658" s="83">
        <v>42079</v>
      </c>
      <c r="B658" s="84" t="s">
        <v>60</v>
      </c>
      <c r="C658" s="78">
        <v>1000</v>
      </c>
      <c r="D658" s="78" t="s">
        <v>9</v>
      </c>
      <c r="E658" s="79">
        <v>649</v>
      </c>
      <c r="F658" s="79">
        <v>652</v>
      </c>
      <c r="G658" s="79"/>
      <c r="H658" s="79"/>
      <c r="I658" s="86">
        <f t="shared" si="25"/>
        <v>3000</v>
      </c>
      <c r="J658" s="86">
        <f t="shared" si="26"/>
        <v>0</v>
      </c>
      <c r="K658" s="86">
        <f t="shared" si="27"/>
        <v>0</v>
      </c>
      <c r="L658" s="82">
        <v>3000</v>
      </c>
    </row>
    <row r="659" spans="1:12" s="97" customFormat="1" ht="15.75">
      <c r="A659" s="83">
        <v>42079</v>
      </c>
      <c r="B659" s="84" t="s">
        <v>58</v>
      </c>
      <c r="C659" s="78">
        <v>250</v>
      </c>
      <c r="D659" s="78" t="s">
        <v>9</v>
      </c>
      <c r="E659" s="79">
        <v>1891</v>
      </c>
      <c r="F659" s="79">
        <v>1879.95</v>
      </c>
      <c r="G659" s="79"/>
      <c r="H659" s="79"/>
      <c r="I659" s="86">
        <f t="shared" si="25"/>
        <v>-2762.4999999999886</v>
      </c>
      <c r="J659" s="86">
        <f t="shared" si="26"/>
        <v>0</v>
      </c>
      <c r="K659" s="86">
        <f t="shared" si="27"/>
        <v>0</v>
      </c>
      <c r="L659" s="82">
        <v>-2762.4999999999886</v>
      </c>
    </row>
    <row r="660" spans="1:12" s="97" customFormat="1" ht="15.75">
      <c r="A660" s="83">
        <v>42076</v>
      </c>
      <c r="B660" s="84" t="s">
        <v>68</v>
      </c>
      <c r="C660" s="78">
        <v>125</v>
      </c>
      <c r="D660" s="78" t="s">
        <v>9</v>
      </c>
      <c r="E660" s="79">
        <v>2077.9</v>
      </c>
      <c r="F660" s="79">
        <v>2067</v>
      </c>
      <c r="G660" s="79"/>
      <c r="H660" s="79"/>
      <c r="I660" s="86">
        <f t="shared" si="25"/>
        <v>-1362.5000000000114</v>
      </c>
      <c r="J660" s="86">
        <f t="shared" si="26"/>
        <v>0</v>
      </c>
      <c r="K660" s="86">
        <f t="shared" si="27"/>
        <v>0</v>
      </c>
      <c r="L660" s="82">
        <v>-1362.5000000000114</v>
      </c>
    </row>
    <row r="661" spans="1:12" s="97" customFormat="1" ht="15.75">
      <c r="A661" s="83">
        <v>42076</v>
      </c>
      <c r="B661" s="84" t="s">
        <v>102</v>
      </c>
      <c r="C661" s="78">
        <v>2000</v>
      </c>
      <c r="D661" s="78" t="s">
        <v>12</v>
      </c>
      <c r="E661" s="79">
        <v>176</v>
      </c>
      <c r="F661" s="79">
        <v>174.65</v>
      </c>
      <c r="G661" s="79"/>
      <c r="H661" s="79"/>
      <c r="I661" s="86">
        <f t="shared" si="25"/>
        <v>2699.9999999999886</v>
      </c>
      <c r="J661" s="86">
        <f t="shared" si="26"/>
        <v>0</v>
      </c>
      <c r="K661" s="86">
        <f t="shared" si="27"/>
        <v>0</v>
      </c>
      <c r="L661" s="82">
        <v>2699.9999999999886</v>
      </c>
    </row>
    <row r="662" spans="1:12" s="97" customFormat="1" ht="15.75">
      <c r="A662" s="83">
        <v>42076</v>
      </c>
      <c r="B662" s="84" t="s">
        <v>72</v>
      </c>
      <c r="C662" s="78">
        <v>1000</v>
      </c>
      <c r="D662" s="78" t="s">
        <v>9</v>
      </c>
      <c r="E662" s="79">
        <v>315.5</v>
      </c>
      <c r="F662" s="79">
        <v>311</v>
      </c>
      <c r="G662" s="79"/>
      <c r="H662" s="79"/>
      <c r="I662" s="86">
        <f t="shared" si="25"/>
        <v>-4500</v>
      </c>
      <c r="J662" s="86">
        <f t="shared" si="26"/>
        <v>0</v>
      </c>
      <c r="K662" s="86">
        <f t="shared" si="27"/>
        <v>0</v>
      </c>
      <c r="L662" s="82">
        <v>-4500</v>
      </c>
    </row>
    <row r="663" spans="1:12" s="97" customFormat="1" ht="15.75">
      <c r="A663" s="83">
        <v>42075</v>
      </c>
      <c r="B663" s="84" t="s">
        <v>11</v>
      </c>
      <c r="C663" s="78">
        <v>1000</v>
      </c>
      <c r="D663" s="78" t="s">
        <v>9</v>
      </c>
      <c r="E663" s="79">
        <v>418</v>
      </c>
      <c r="F663" s="79">
        <v>421</v>
      </c>
      <c r="G663" s="79"/>
      <c r="H663" s="79"/>
      <c r="I663" s="86">
        <f t="shared" si="25"/>
        <v>3000</v>
      </c>
      <c r="J663" s="86">
        <f t="shared" si="26"/>
        <v>0</v>
      </c>
      <c r="K663" s="86">
        <f t="shared" si="27"/>
        <v>0</v>
      </c>
      <c r="L663" s="82">
        <v>3000</v>
      </c>
    </row>
    <row r="664" spans="1:12" s="97" customFormat="1" ht="15.75">
      <c r="A664" s="83">
        <v>42075</v>
      </c>
      <c r="B664" s="84" t="s">
        <v>103</v>
      </c>
      <c r="C664" s="78">
        <v>500</v>
      </c>
      <c r="D664" s="78" t="s">
        <v>9</v>
      </c>
      <c r="E664" s="79">
        <v>496</v>
      </c>
      <c r="F664" s="79">
        <v>491.95</v>
      </c>
      <c r="G664" s="79"/>
      <c r="H664" s="79"/>
      <c r="I664" s="86">
        <f t="shared" si="25"/>
        <v>-2025.0000000000057</v>
      </c>
      <c r="J664" s="86">
        <f t="shared" si="26"/>
        <v>0</v>
      </c>
      <c r="K664" s="86">
        <f t="shared" si="27"/>
        <v>0</v>
      </c>
      <c r="L664" s="82">
        <v>-2025.0000000000057</v>
      </c>
    </row>
    <row r="665" spans="1:12" s="97" customFormat="1" ht="15.75">
      <c r="A665" s="83">
        <v>42073</v>
      </c>
      <c r="B665" s="84" t="s">
        <v>65</v>
      </c>
      <c r="C665" s="78">
        <v>2000</v>
      </c>
      <c r="D665" s="78" t="s">
        <v>9</v>
      </c>
      <c r="E665" s="79">
        <v>182.8</v>
      </c>
      <c r="F665" s="79">
        <v>184</v>
      </c>
      <c r="G665" s="79">
        <v>186.4</v>
      </c>
      <c r="H665" s="79"/>
      <c r="I665" s="86">
        <f t="shared" si="25"/>
        <v>2399.9999999999773</v>
      </c>
      <c r="J665" s="86">
        <f t="shared" si="26"/>
        <v>4800.000000000011</v>
      </c>
      <c r="K665" s="86">
        <f t="shared" si="27"/>
        <v>0</v>
      </c>
      <c r="L665" s="82">
        <v>7199.999999999988</v>
      </c>
    </row>
    <row r="666" spans="1:12" s="97" customFormat="1" ht="15.75">
      <c r="A666" s="83">
        <v>42073</v>
      </c>
      <c r="B666" s="84" t="s">
        <v>55</v>
      </c>
      <c r="C666" s="78">
        <v>2000</v>
      </c>
      <c r="D666" s="78" t="s">
        <v>9</v>
      </c>
      <c r="E666" s="79">
        <v>284.5</v>
      </c>
      <c r="F666" s="79">
        <v>288</v>
      </c>
      <c r="G666" s="79"/>
      <c r="H666" s="79"/>
      <c r="I666" s="86">
        <f aca="true" t="shared" si="28" ref="I666:I727">(IF(D666="SHORT",E666-F666,IF(D666="LONG",F666-E666)))*C666</f>
        <v>7000</v>
      </c>
      <c r="J666" s="86">
        <f aca="true" t="shared" si="29" ref="J666:J727">(IF(D666="SHORT",IF(G666="",0,F666-G666),IF(D666="LONG",IF(G666="",0,G666-F666))))*C666</f>
        <v>0</v>
      </c>
      <c r="K666" s="86">
        <f aca="true" t="shared" si="30" ref="K666:K727">(IF(D666="SHORT",IF(H666="",0,G666-H666),IF(D666="LONG",IF(H666="",0,(H666-G666)))))*C666</f>
        <v>0</v>
      </c>
      <c r="L666" s="82">
        <v>7000</v>
      </c>
    </row>
    <row r="667" spans="1:12" s="97" customFormat="1" ht="15.75">
      <c r="A667" s="83">
        <v>42073</v>
      </c>
      <c r="B667" s="84" t="s">
        <v>120</v>
      </c>
      <c r="C667" s="78">
        <v>1000</v>
      </c>
      <c r="D667" s="78" t="s">
        <v>9</v>
      </c>
      <c r="E667" s="79">
        <v>404.5</v>
      </c>
      <c r="F667" s="79">
        <v>403.5</v>
      </c>
      <c r="G667" s="79"/>
      <c r="H667" s="79"/>
      <c r="I667" s="86">
        <f t="shared" si="28"/>
        <v>-1000</v>
      </c>
      <c r="J667" s="86">
        <f t="shared" si="29"/>
        <v>0</v>
      </c>
      <c r="K667" s="86">
        <f t="shared" si="30"/>
        <v>0</v>
      </c>
      <c r="L667" s="82">
        <v>-1000</v>
      </c>
    </row>
    <row r="668" spans="1:12" s="97" customFormat="1" ht="15.75">
      <c r="A668" s="83">
        <v>42072</v>
      </c>
      <c r="B668" s="84" t="s">
        <v>19</v>
      </c>
      <c r="C668" s="78">
        <v>4000</v>
      </c>
      <c r="D668" s="78" t="s">
        <v>12</v>
      </c>
      <c r="E668" s="79">
        <v>112.1</v>
      </c>
      <c r="F668" s="79">
        <v>112.1</v>
      </c>
      <c r="G668" s="79"/>
      <c r="H668" s="79"/>
      <c r="I668" s="86">
        <f t="shared" si="28"/>
        <v>0</v>
      </c>
      <c r="J668" s="86">
        <f t="shared" si="29"/>
        <v>0</v>
      </c>
      <c r="K668" s="86">
        <f t="shared" si="30"/>
        <v>0</v>
      </c>
      <c r="L668" s="82">
        <v>0</v>
      </c>
    </row>
    <row r="669" spans="1:12" s="97" customFormat="1" ht="15.75">
      <c r="A669" s="83">
        <v>42072</v>
      </c>
      <c r="B669" s="84" t="s">
        <v>81</v>
      </c>
      <c r="C669" s="78">
        <v>500</v>
      </c>
      <c r="D669" s="78" t="s">
        <v>9</v>
      </c>
      <c r="E669" s="79">
        <v>1140.5</v>
      </c>
      <c r="F669" s="79">
        <v>1132</v>
      </c>
      <c r="G669" s="79"/>
      <c r="H669" s="79"/>
      <c r="I669" s="86">
        <f t="shared" si="28"/>
        <v>-4250</v>
      </c>
      <c r="J669" s="86">
        <f t="shared" si="29"/>
        <v>0</v>
      </c>
      <c r="K669" s="86">
        <f t="shared" si="30"/>
        <v>0</v>
      </c>
      <c r="L669" s="82">
        <v>-4250</v>
      </c>
    </row>
    <row r="670" spans="1:12" s="97" customFormat="1" ht="15.75">
      <c r="A670" s="83">
        <v>42068</v>
      </c>
      <c r="B670" s="84" t="s">
        <v>99</v>
      </c>
      <c r="C670" s="78">
        <v>250</v>
      </c>
      <c r="D670" s="78" t="s">
        <v>9</v>
      </c>
      <c r="E670" s="79">
        <v>3461</v>
      </c>
      <c r="F670" s="79">
        <v>3459</v>
      </c>
      <c r="G670" s="79"/>
      <c r="H670" s="79"/>
      <c r="I670" s="86">
        <f t="shared" si="28"/>
        <v>-500</v>
      </c>
      <c r="J670" s="86">
        <f t="shared" si="29"/>
        <v>0</v>
      </c>
      <c r="K670" s="86">
        <f t="shared" si="30"/>
        <v>0</v>
      </c>
      <c r="L670" s="82">
        <v>-500</v>
      </c>
    </row>
    <row r="671" spans="1:12" s="97" customFormat="1" ht="15.75">
      <c r="A671" s="83">
        <v>42068</v>
      </c>
      <c r="B671" s="84" t="s">
        <v>32</v>
      </c>
      <c r="C671" s="78">
        <v>125</v>
      </c>
      <c r="D671" s="78" t="s">
        <v>9</v>
      </c>
      <c r="E671" s="79">
        <v>1800</v>
      </c>
      <c r="F671" s="79">
        <v>1784</v>
      </c>
      <c r="G671" s="79"/>
      <c r="H671" s="79"/>
      <c r="I671" s="86">
        <f t="shared" si="28"/>
        <v>-2000</v>
      </c>
      <c r="J671" s="86">
        <f t="shared" si="29"/>
        <v>0</v>
      </c>
      <c r="K671" s="86">
        <f t="shared" si="30"/>
        <v>0</v>
      </c>
      <c r="L671" s="82">
        <v>-2000</v>
      </c>
    </row>
    <row r="672" spans="1:12" s="97" customFormat="1" ht="15.75">
      <c r="A672" s="83">
        <v>42066</v>
      </c>
      <c r="B672" s="84" t="s">
        <v>45</v>
      </c>
      <c r="C672" s="78">
        <v>1000</v>
      </c>
      <c r="D672" s="78" t="s">
        <v>9</v>
      </c>
      <c r="E672" s="79">
        <v>272.5</v>
      </c>
      <c r="F672" s="79">
        <v>276.5</v>
      </c>
      <c r="G672" s="79"/>
      <c r="H672" s="79"/>
      <c r="I672" s="86">
        <f t="shared" si="28"/>
        <v>4000</v>
      </c>
      <c r="J672" s="86">
        <f t="shared" si="29"/>
        <v>0</v>
      </c>
      <c r="K672" s="86">
        <f t="shared" si="30"/>
        <v>0</v>
      </c>
      <c r="L672" s="82">
        <v>4000</v>
      </c>
    </row>
    <row r="673" spans="1:12" s="97" customFormat="1" ht="15.75">
      <c r="A673" s="83">
        <v>42065</v>
      </c>
      <c r="B673" s="84" t="s">
        <v>121</v>
      </c>
      <c r="C673" s="78">
        <v>4000</v>
      </c>
      <c r="D673" s="78" t="s">
        <v>12</v>
      </c>
      <c r="E673" s="79">
        <v>68.8</v>
      </c>
      <c r="F673" s="79">
        <v>69.55</v>
      </c>
      <c r="G673" s="79"/>
      <c r="H673" s="79"/>
      <c r="I673" s="86">
        <f t="shared" si="28"/>
        <v>-3000</v>
      </c>
      <c r="J673" s="86">
        <f t="shared" si="29"/>
        <v>0</v>
      </c>
      <c r="K673" s="86">
        <f t="shared" si="30"/>
        <v>0</v>
      </c>
      <c r="L673" s="82">
        <v>-3000</v>
      </c>
    </row>
    <row r="674" spans="1:12" s="97" customFormat="1" ht="15.75">
      <c r="A674" s="83">
        <v>42062</v>
      </c>
      <c r="B674" s="84" t="s">
        <v>51</v>
      </c>
      <c r="C674" s="78">
        <v>250</v>
      </c>
      <c r="D674" s="78" t="s">
        <v>12</v>
      </c>
      <c r="E674" s="79">
        <v>1303.5</v>
      </c>
      <c r="F674" s="79">
        <v>1306.75</v>
      </c>
      <c r="G674" s="79"/>
      <c r="H674" s="79"/>
      <c r="I674" s="86">
        <f t="shared" si="28"/>
        <v>-812.5</v>
      </c>
      <c r="J674" s="86">
        <f t="shared" si="29"/>
        <v>0</v>
      </c>
      <c r="K674" s="86">
        <f t="shared" si="30"/>
        <v>0</v>
      </c>
      <c r="L674" s="82">
        <v>-812.5</v>
      </c>
    </row>
    <row r="675" spans="1:12" s="97" customFormat="1" ht="15.75">
      <c r="A675" s="83">
        <v>42060</v>
      </c>
      <c r="B675" s="78" t="s">
        <v>95</v>
      </c>
      <c r="C675" s="78">
        <v>4000</v>
      </c>
      <c r="D675" s="78" t="s">
        <v>9</v>
      </c>
      <c r="E675" s="79">
        <v>87.5</v>
      </c>
      <c r="F675" s="79">
        <v>88.3</v>
      </c>
      <c r="G675" s="79"/>
      <c r="H675" s="79"/>
      <c r="I675" s="86">
        <f t="shared" si="28"/>
        <v>3199.9999999999886</v>
      </c>
      <c r="J675" s="86">
        <f t="shared" si="29"/>
        <v>0</v>
      </c>
      <c r="K675" s="86">
        <f t="shared" si="30"/>
        <v>0</v>
      </c>
      <c r="L675" s="82">
        <v>3199.9999999999886</v>
      </c>
    </row>
    <row r="676" spans="1:12" s="97" customFormat="1" ht="12.75" customHeight="1">
      <c r="A676" s="83">
        <v>42055</v>
      </c>
      <c r="B676" s="84" t="s">
        <v>79</v>
      </c>
      <c r="C676" s="78">
        <v>500</v>
      </c>
      <c r="D676" s="78" t="s">
        <v>9</v>
      </c>
      <c r="E676" s="79">
        <v>437</v>
      </c>
      <c r="F676" s="79">
        <v>441</v>
      </c>
      <c r="G676" s="79"/>
      <c r="H676" s="79"/>
      <c r="I676" s="86">
        <f t="shared" si="28"/>
        <v>2000</v>
      </c>
      <c r="J676" s="86">
        <f t="shared" si="29"/>
        <v>0</v>
      </c>
      <c r="K676" s="86">
        <f t="shared" si="30"/>
        <v>0</v>
      </c>
      <c r="L676" s="82">
        <v>2000</v>
      </c>
    </row>
    <row r="677" spans="1:12" s="97" customFormat="1" ht="12.75" customHeight="1">
      <c r="A677" s="83">
        <v>42053</v>
      </c>
      <c r="B677" s="84" t="s">
        <v>95</v>
      </c>
      <c r="C677" s="78">
        <v>4000</v>
      </c>
      <c r="D677" s="78" t="s">
        <v>9</v>
      </c>
      <c r="E677" s="79">
        <v>86.4</v>
      </c>
      <c r="F677" s="79">
        <v>87.1</v>
      </c>
      <c r="G677" s="79"/>
      <c r="H677" s="79"/>
      <c r="I677" s="86">
        <f t="shared" si="28"/>
        <v>2799.9999999999545</v>
      </c>
      <c r="J677" s="86">
        <f t="shared" si="29"/>
        <v>0</v>
      </c>
      <c r="K677" s="86">
        <f t="shared" si="30"/>
        <v>0</v>
      </c>
      <c r="L677" s="82">
        <v>2799.9999999999545</v>
      </c>
    </row>
    <row r="678" spans="1:12" s="97" customFormat="1" ht="12.75" customHeight="1">
      <c r="A678" s="83">
        <v>42051</v>
      </c>
      <c r="B678" s="84" t="s">
        <v>45</v>
      </c>
      <c r="C678" s="78">
        <v>1000</v>
      </c>
      <c r="D678" s="78" t="s">
        <v>12</v>
      </c>
      <c r="E678" s="79">
        <v>250.75</v>
      </c>
      <c r="F678" s="79">
        <v>247.7</v>
      </c>
      <c r="G678" s="79"/>
      <c r="H678" s="79"/>
      <c r="I678" s="86">
        <f t="shared" si="28"/>
        <v>3050.0000000000114</v>
      </c>
      <c r="J678" s="86">
        <f t="shared" si="29"/>
        <v>0</v>
      </c>
      <c r="K678" s="86">
        <f t="shared" si="30"/>
        <v>0</v>
      </c>
      <c r="L678" s="82">
        <v>3050.0000000000114</v>
      </c>
    </row>
    <row r="679" spans="1:238" s="103" customFormat="1" ht="15.75">
      <c r="A679" s="83">
        <v>42048</v>
      </c>
      <c r="B679" s="78" t="s">
        <v>57</v>
      </c>
      <c r="C679" s="78">
        <v>500</v>
      </c>
      <c r="D679" s="78" t="s">
        <v>9</v>
      </c>
      <c r="E679" s="79">
        <v>1178</v>
      </c>
      <c r="F679" s="79">
        <v>1192</v>
      </c>
      <c r="G679" s="79"/>
      <c r="H679" s="79"/>
      <c r="I679" s="86">
        <f t="shared" si="28"/>
        <v>7000</v>
      </c>
      <c r="J679" s="86">
        <f t="shared" si="29"/>
        <v>0</v>
      </c>
      <c r="K679" s="86">
        <f t="shared" si="30"/>
        <v>0</v>
      </c>
      <c r="L679" s="82">
        <v>7000</v>
      </c>
      <c r="M679" s="100"/>
      <c r="N679" s="100"/>
      <c r="O679" s="101"/>
      <c r="P679" s="101"/>
      <c r="Q679" s="102"/>
      <c r="R679" s="102"/>
      <c r="Y679" s="104"/>
      <c r="Z679" s="100"/>
      <c r="AA679" s="100"/>
      <c r="AB679" s="100"/>
      <c r="AC679" s="101"/>
      <c r="AD679" s="101"/>
      <c r="AE679" s="102"/>
      <c r="AF679" s="102"/>
      <c r="AM679" s="104"/>
      <c r="AN679" s="100"/>
      <c r="AO679" s="100"/>
      <c r="AP679" s="100"/>
      <c r="AQ679" s="101"/>
      <c r="AR679" s="101"/>
      <c r="AS679" s="102"/>
      <c r="AT679" s="102"/>
      <c r="BA679" s="104"/>
      <c r="BB679" s="100"/>
      <c r="BC679" s="100"/>
      <c r="BD679" s="100"/>
      <c r="BE679" s="101"/>
      <c r="BF679" s="101"/>
      <c r="BG679" s="102"/>
      <c r="BH679" s="102"/>
      <c r="BO679" s="104"/>
      <c r="BP679" s="100"/>
      <c r="BQ679" s="100"/>
      <c r="BR679" s="100"/>
      <c r="BS679" s="101"/>
      <c r="BT679" s="101"/>
      <c r="BU679" s="102"/>
      <c r="BV679" s="102"/>
      <c r="CC679" s="104"/>
      <c r="CD679" s="100"/>
      <c r="CE679" s="100"/>
      <c r="CF679" s="100"/>
      <c r="CG679" s="101"/>
      <c r="CH679" s="101"/>
      <c r="CI679" s="102"/>
      <c r="CJ679" s="102"/>
      <c r="CQ679" s="104"/>
      <c r="CR679" s="100"/>
      <c r="CS679" s="100"/>
      <c r="CT679" s="100"/>
      <c r="CU679" s="101"/>
      <c r="CV679" s="101"/>
      <c r="CW679" s="102"/>
      <c r="CX679" s="102"/>
      <c r="DE679" s="104"/>
      <c r="DF679" s="100"/>
      <c r="DG679" s="100"/>
      <c r="DH679" s="100"/>
      <c r="DI679" s="101"/>
      <c r="DJ679" s="101"/>
      <c r="DK679" s="102"/>
      <c r="DL679" s="102"/>
      <c r="DS679" s="104"/>
      <c r="DT679" s="100"/>
      <c r="DU679" s="100"/>
      <c r="DV679" s="100"/>
      <c r="DW679" s="101"/>
      <c r="DX679" s="101"/>
      <c r="DY679" s="102"/>
      <c r="DZ679" s="102"/>
      <c r="EG679" s="104"/>
      <c r="EH679" s="100"/>
      <c r="EI679" s="100"/>
      <c r="EJ679" s="100"/>
      <c r="EK679" s="101"/>
      <c r="EL679" s="101"/>
      <c r="EM679" s="102"/>
      <c r="EN679" s="102"/>
      <c r="EU679" s="104"/>
      <c r="EV679" s="100"/>
      <c r="EW679" s="100"/>
      <c r="EX679" s="100"/>
      <c r="EY679" s="101"/>
      <c r="EZ679" s="101"/>
      <c r="FA679" s="102"/>
      <c r="FB679" s="102"/>
      <c r="FI679" s="104"/>
      <c r="FJ679" s="100"/>
      <c r="FK679" s="100"/>
      <c r="FL679" s="100"/>
      <c r="FM679" s="101"/>
      <c r="FN679" s="101"/>
      <c r="FO679" s="102"/>
      <c r="FP679" s="102"/>
      <c r="FW679" s="104"/>
      <c r="FX679" s="100"/>
      <c r="FY679" s="100"/>
      <c r="FZ679" s="100"/>
      <c r="GA679" s="101"/>
      <c r="GB679" s="101"/>
      <c r="GC679" s="102"/>
      <c r="GD679" s="102"/>
      <c r="GK679" s="104"/>
      <c r="GL679" s="100"/>
      <c r="GM679" s="100"/>
      <c r="GN679" s="100"/>
      <c r="GO679" s="101"/>
      <c r="GP679" s="101"/>
      <c r="GQ679" s="102"/>
      <c r="GR679" s="102"/>
      <c r="GY679" s="104"/>
      <c r="GZ679" s="100"/>
      <c r="HA679" s="100"/>
      <c r="HB679" s="100"/>
      <c r="HC679" s="101"/>
      <c r="HD679" s="101"/>
      <c r="HE679" s="102"/>
      <c r="HF679" s="102"/>
      <c r="HM679" s="104"/>
      <c r="HN679" s="100"/>
      <c r="HO679" s="100"/>
      <c r="HP679" s="100"/>
      <c r="HQ679" s="101"/>
      <c r="HR679" s="101"/>
      <c r="HS679" s="102"/>
      <c r="HT679" s="102"/>
      <c r="IA679" s="104"/>
      <c r="IB679" s="100"/>
      <c r="IC679" s="100"/>
      <c r="ID679" s="100"/>
    </row>
    <row r="680" spans="1:238" s="103" customFormat="1" ht="15.75">
      <c r="A680" s="83">
        <v>42048</v>
      </c>
      <c r="B680" s="78" t="s">
        <v>79</v>
      </c>
      <c r="C680" s="78">
        <v>500</v>
      </c>
      <c r="D680" s="78" t="s">
        <v>9</v>
      </c>
      <c r="E680" s="79">
        <v>439</v>
      </c>
      <c r="F680" s="79">
        <v>434.95</v>
      </c>
      <c r="G680" s="79"/>
      <c r="H680" s="79"/>
      <c r="I680" s="86">
        <f t="shared" si="28"/>
        <v>-2025.0000000000057</v>
      </c>
      <c r="J680" s="86">
        <f t="shared" si="29"/>
        <v>0</v>
      </c>
      <c r="K680" s="86">
        <f t="shared" si="30"/>
        <v>0</v>
      </c>
      <c r="L680" s="82">
        <v>-2025.0000000000057</v>
      </c>
      <c r="M680" s="100"/>
      <c r="N680" s="100"/>
      <c r="O680" s="101"/>
      <c r="P680" s="101"/>
      <c r="Q680" s="102"/>
      <c r="R680" s="102"/>
      <c r="Y680" s="104"/>
      <c r="Z680" s="100"/>
      <c r="AA680" s="100"/>
      <c r="AB680" s="100"/>
      <c r="AC680" s="101"/>
      <c r="AD680" s="101"/>
      <c r="AE680" s="102"/>
      <c r="AF680" s="102"/>
      <c r="AM680" s="104"/>
      <c r="AN680" s="100"/>
      <c r="AO680" s="100"/>
      <c r="AP680" s="100"/>
      <c r="AQ680" s="101"/>
      <c r="AR680" s="101"/>
      <c r="AS680" s="102"/>
      <c r="AT680" s="102"/>
      <c r="BA680" s="104"/>
      <c r="BB680" s="100"/>
      <c r="BC680" s="100"/>
      <c r="BD680" s="100"/>
      <c r="BE680" s="101"/>
      <c r="BF680" s="101"/>
      <c r="BG680" s="102"/>
      <c r="BH680" s="102"/>
      <c r="BO680" s="104"/>
      <c r="BP680" s="100"/>
      <c r="BQ680" s="100"/>
      <c r="BR680" s="100"/>
      <c r="BS680" s="101"/>
      <c r="BT680" s="101"/>
      <c r="BU680" s="102"/>
      <c r="BV680" s="102"/>
      <c r="CC680" s="104"/>
      <c r="CD680" s="100"/>
      <c r="CE680" s="100"/>
      <c r="CF680" s="100"/>
      <c r="CG680" s="101"/>
      <c r="CH680" s="101"/>
      <c r="CI680" s="102"/>
      <c r="CJ680" s="102"/>
      <c r="CQ680" s="104"/>
      <c r="CR680" s="100"/>
      <c r="CS680" s="100"/>
      <c r="CT680" s="100"/>
      <c r="CU680" s="101"/>
      <c r="CV680" s="101"/>
      <c r="CW680" s="102"/>
      <c r="CX680" s="102"/>
      <c r="DE680" s="104"/>
      <c r="DF680" s="100"/>
      <c r="DG680" s="100"/>
      <c r="DH680" s="100"/>
      <c r="DI680" s="101"/>
      <c r="DJ680" s="101"/>
      <c r="DK680" s="102"/>
      <c r="DL680" s="102"/>
      <c r="DS680" s="104"/>
      <c r="DT680" s="100"/>
      <c r="DU680" s="100"/>
      <c r="DV680" s="100"/>
      <c r="DW680" s="101"/>
      <c r="DX680" s="101"/>
      <c r="DY680" s="102"/>
      <c r="DZ680" s="102"/>
      <c r="EG680" s="104"/>
      <c r="EH680" s="100"/>
      <c r="EI680" s="100"/>
      <c r="EJ680" s="100"/>
      <c r="EK680" s="101"/>
      <c r="EL680" s="101"/>
      <c r="EM680" s="102"/>
      <c r="EN680" s="102"/>
      <c r="EU680" s="104"/>
      <c r="EV680" s="100"/>
      <c r="EW680" s="100"/>
      <c r="EX680" s="100"/>
      <c r="EY680" s="101"/>
      <c r="EZ680" s="101"/>
      <c r="FA680" s="102"/>
      <c r="FB680" s="102"/>
      <c r="FI680" s="104"/>
      <c r="FJ680" s="100"/>
      <c r="FK680" s="100"/>
      <c r="FL680" s="100"/>
      <c r="FM680" s="101"/>
      <c r="FN680" s="101"/>
      <c r="FO680" s="102"/>
      <c r="FP680" s="102"/>
      <c r="FW680" s="104"/>
      <c r="FX680" s="100"/>
      <c r="FY680" s="100"/>
      <c r="FZ680" s="100"/>
      <c r="GA680" s="101"/>
      <c r="GB680" s="101"/>
      <c r="GC680" s="102"/>
      <c r="GD680" s="102"/>
      <c r="GK680" s="104"/>
      <c r="GL680" s="100"/>
      <c r="GM680" s="100"/>
      <c r="GN680" s="100"/>
      <c r="GO680" s="101"/>
      <c r="GP680" s="101"/>
      <c r="GQ680" s="102"/>
      <c r="GR680" s="102"/>
      <c r="GY680" s="104"/>
      <c r="GZ680" s="100"/>
      <c r="HA680" s="100"/>
      <c r="HB680" s="100"/>
      <c r="HC680" s="101"/>
      <c r="HD680" s="101"/>
      <c r="HE680" s="102"/>
      <c r="HF680" s="102"/>
      <c r="HM680" s="104"/>
      <c r="HN680" s="100"/>
      <c r="HO680" s="100"/>
      <c r="HP680" s="100"/>
      <c r="HQ680" s="101"/>
      <c r="HR680" s="101"/>
      <c r="HS680" s="102"/>
      <c r="HT680" s="102"/>
      <c r="IA680" s="104"/>
      <c r="IB680" s="100"/>
      <c r="IC680" s="100"/>
      <c r="ID680" s="100"/>
    </row>
    <row r="681" spans="1:238" s="103" customFormat="1" ht="15.75">
      <c r="A681" s="83">
        <v>42047</v>
      </c>
      <c r="B681" s="78" t="s">
        <v>39</v>
      </c>
      <c r="C681" s="78">
        <v>500</v>
      </c>
      <c r="D681" s="78" t="s">
        <v>9</v>
      </c>
      <c r="E681" s="79">
        <v>1123</v>
      </c>
      <c r="F681" s="79">
        <v>1125</v>
      </c>
      <c r="G681" s="79"/>
      <c r="H681" s="79"/>
      <c r="I681" s="86">
        <f t="shared" si="28"/>
        <v>1000</v>
      </c>
      <c r="J681" s="86">
        <f t="shared" si="29"/>
        <v>0</v>
      </c>
      <c r="K681" s="86">
        <f t="shared" si="30"/>
        <v>0</v>
      </c>
      <c r="L681" s="82">
        <v>1000</v>
      </c>
      <c r="M681" s="100"/>
      <c r="N681" s="100"/>
      <c r="O681" s="101"/>
      <c r="P681" s="101"/>
      <c r="Q681" s="102"/>
      <c r="R681" s="102"/>
      <c r="Y681" s="104"/>
      <c r="Z681" s="100"/>
      <c r="AA681" s="100"/>
      <c r="AB681" s="100"/>
      <c r="AC681" s="101"/>
      <c r="AD681" s="101"/>
      <c r="AE681" s="102"/>
      <c r="AF681" s="102"/>
      <c r="AM681" s="104"/>
      <c r="AN681" s="100"/>
      <c r="AO681" s="100"/>
      <c r="AP681" s="100"/>
      <c r="AQ681" s="101"/>
      <c r="AR681" s="101"/>
      <c r="AS681" s="102"/>
      <c r="AT681" s="102"/>
      <c r="BA681" s="104"/>
      <c r="BB681" s="100"/>
      <c r="BC681" s="100"/>
      <c r="BD681" s="100"/>
      <c r="BE681" s="101"/>
      <c r="BF681" s="101"/>
      <c r="BG681" s="102"/>
      <c r="BH681" s="102"/>
      <c r="BO681" s="104"/>
      <c r="BP681" s="100"/>
      <c r="BQ681" s="100"/>
      <c r="BR681" s="100"/>
      <c r="BS681" s="101"/>
      <c r="BT681" s="101"/>
      <c r="BU681" s="102"/>
      <c r="BV681" s="102"/>
      <c r="CC681" s="104"/>
      <c r="CD681" s="100"/>
      <c r="CE681" s="100"/>
      <c r="CF681" s="100"/>
      <c r="CG681" s="101"/>
      <c r="CH681" s="101"/>
      <c r="CI681" s="102"/>
      <c r="CJ681" s="102"/>
      <c r="CQ681" s="104"/>
      <c r="CR681" s="100"/>
      <c r="CS681" s="100"/>
      <c r="CT681" s="100"/>
      <c r="CU681" s="101"/>
      <c r="CV681" s="101"/>
      <c r="CW681" s="102"/>
      <c r="CX681" s="102"/>
      <c r="DE681" s="104"/>
      <c r="DF681" s="100"/>
      <c r="DG681" s="100"/>
      <c r="DH681" s="100"/>
      <c r="DI681" s="101"/>
      <c r="DJ681" s="101"/>
      <c r="DK681" s="102"/>
      <c r="DL681" s="102"/>
      <c r="DS681" s="104"/>
      <c r="DT681" s="100"/>
      <c r="DU681" s="100"/>
      <c r="DV681" s="100"/>
      <c r="DW681" s="101"/>
      <c r="DX681" s="101"/>
      <c r="DY681" s="102"/>
      <c r="DZ681" s="102"/>
      <c r="EG681" s="104"/>
      <c r="EH681" s="100"/>
      <c r="EI681" s="100"/>
      <c r="EJ681" s="100"/>
      <c r="EK681" s="101"/>
      <c r="EL681" s="101"/>
      <c r="EM681" s="102"/>
      <c r="EN681" s="102"/>
      <c r="EU681" s="104"/>
      <c r="EV681" s="100"/>
      <c r="EW681" s="100"/>
      <c r="EX681" s="100"/>
      <c r="EY681" s="101"/>
      <c r="EZ681" s="101"/>
      <c r="FA681" s="102"/>
      <c r="FB681" s="102"/>
      <c r="FI681" s="104"/>
      <c r="FJ681" s="100"/>
      <c r="FK681" s="100"/>
      <c r="FL681" s="100"/>
      <c r="FM681" s="101"/>
      <c r="FN681" s="101"/>
      <c r="FO681" s="102"/>
      <c r="FP681" s="102"/>
      <c r="FW681" s="104"/>
      <c r="FX681" s="100"/>
      <c r="FY681" s="100"/>
      <c r="FZ681" s="100"/>
      <c r="GA681" s="101"/>
      <c r="GB681" s="101"/>
      <c r="GC681" s="102"/>
      <c r="GD681" s="102"/>
      <c r="GK681" s="104"/>
      <c r="GL681" s="100"/>
      <c r="GM681" s="100"/>
      <c r="GN681" s="100"/>
      <c r="GO681" s="101"/>
      <c r="GP681" s="101"/>
      <c r="GQ681" s="102"/>
      <c r="GR681" s="102"/>
      <c r="GY681" s="104"/>
      <c r="GZ681" s="100"/>
      <c r="HA681" s="100"/>
      <c r="HB681" s="100"/>
      <c r="HC681" s="101"/>
      <c r="HD681" s="101"/>
      <c r="HE681" s="102"/>
      <c r="HF681" s="102"/>
      <c r="HM681" s="104"/>
      <c r="HN681" s="100"/>
      <c r="HO681" s="100"/>
      <c r="HP681" s="100"/>
      <c r="HQ681" s="101"/>
      <c r="HR681" s="101"/>
      <c r="HS681" s="102"/>
      <c r="HT681" s="102"/>
      <c r="IA681" s="104"/>
      <c r="IB681" s="100"/>
      <c r="IC681" s="100"/>
      <c r="ID681" s="100"/>
    </row>
    <row r="682" spans="1:238" s="103" customFormat="1" ht="15.75">
      <c r="A682" s="83">
        <v>42047</v>
      </c>
      <c r="B682" s="78" t="s">
        <v>43</v>
      </c>
      <c r="C682" s="78">
        <v>2000</v>
      </c>
      <c r="D682" s="78" t="s">
        <v>9</v>
      </c>
      <c r="E682" s="79">
        <v>184.6</v>
      </c>
      <c r="F682" s="79">
        <v>181.95</v>
      </c>
      <c r="G682" s="79"/>
      <c r="H682" s="79"/>
      <c r="I682" s="86">
        <f t="shared" si="28"/>
        <v>-5300.000000000011</v>
      </c>
      <c r="J682" s="86">
        <f t="shared" si="29"/>
        <v>0</v>
      </c>
      <c r="K682" s="86">
        <f t="shared" si="30"/>
        <v>0</v>
      </c>
      <c r="L682" s="82">
        <v>-5300.000000000011</v>
      </c>
      <c r="M682" s="100"/>
      <c r="N682" s="100"/>
      <c r="O682" s="101"/>
      <c r="P682" s="101"/>
      <c r="Q682" s="102"/>
      <c r="R682" s="102"/>
      <c r="Y682" s="104"/>
      <c r="Z682" s="100"/>
      <c r="AA682" s="100"/>
      <c r="AB682" s="100"/>
      <c r="AC682" s="101"/>
      <c r="AD682" s="101"/>
      <c r="AE682" s="102"/>
      <c r="AF682" s="102"/>
      <c r="AM682" s="104"/>
      <c r="AN682" s="100"/>
      <c r="AO682" s="100"/>
      <c r="AP682" s="100"/>
      <c r="AQ682" s="101"/>
      <c r="AR682" s="101"/>
      <c r="AS682" s="102"/>
      <c r="AT682" s="102"/>
      <c r="BA682" s="104"/>
      <c r="BB682" s="100"/>
      <c r="BC682" s="100"/>
      <c r="BD682" s="100"/>
      <c r="BE682" s="101"/>
      <c r="BF682" s="101"/>
      <c r="BG682" s="102"/>
      <c r="BH682" s="102"/>
      <c r="BO682" s="104"/>
      <c r="BP682" s="100"/>
      <c r="BQ682" s="100"/>
      <c r="BR682" s="100"/>
      <c r="BS682" s="101"/>
      <c r="BT682" s="101"/>
      <c r="BU682" s="102"/>
      <c r="BV682" s="102"/>
      <c r="CC682" s="104"/>
      <c r="CD682" s="100"/>
      <c r="CE682" s="100"/>
      <c r="CF682" s="100"/>
      <c r="CG682" s="101"/>
      <c r="CH682" s="101"/>
      <c r="CI682" s="102"/>
      <c r="CJ682" s="102"/>
      <c r="CQ682" s="104"/>
      <c r="CR682" s="100"/>
      <c r="CS682" s="100"/>
      <c r="CT682" s="100"/>
      <c r="CU682" s="101"/>
      <c r="CV682" s="101"/>
      <c r="CW682" s="102"/>
      <c r="CX682" s="102"/>
      <c r="DE682" s="104"/>
      <c r="DF682" s="100"/>
      <c r="DG682" s="100"/>
      <c r="DH682" s="100"/>
      <c r="DI682" s="101"/>
      <c r="DJ682" s="101"/>
      <c r="DK682" s="102"/>
      <c r="DL682" s="102"/>
      <c r="DS682" s="104"/>
      <c r="DT682" s="100"/>
      <c r="DU682" s="100"/>
      <c r="DV682" s="100"/>
      <c r="DW682" s="101"/>
      <c r="DX682" s="101"/>
      <c r="DY682" s="102"/>
      <c r="DZ682" s="102"/>
      <c r="EG682" s="104"/>
      <c r="EH682" s="100"/>
      <c r="EI682" s="100"/>
      <c r="EJ682" s="100"/>
      <c r="EK682" s="101"/>
      <c r="EL682" s="101"/>
      <c r="EM682" s="102"/>
      <c r="EN682" s="102"/>
      <c r="EU682" s="104"/>
      <c r="EV682" s="100"/>
      <c r="EW682" s="100"/>
      <c r="EX682" s="100"/>
      <c r="EY682" s="101"/>
      <c r="EZ682" s="101"/>
      <c r="FA682" s="102"/>
      <c r="FB682" s="102"/>
      <c r="FI682" s="104"/>
      <c r="FJ682" s="100"/>
      <c r="FK682" s="100"/>
      <c r="FL682" s="100"/>
      <c r="FM682" s="101"/>
      <c r="FN682" s="101"/>
      <c r="FO682" s="102"/>
      <c r="FP682" s="102"/>
      <c r="FW682" s="104"/>
      <c r="FX682" s="100"/>
      <c r="FY682" s="100"/>
      <c r="FZ682" s="100"/>
      <c r="GA682" s="101"/>
      <c r="GB682" s="101"/>
      <c r="GC682" s="102"/>
      <c r="GD682" s="102"/>
      <c r="GK682" s="104"/>
      <c r="GL682" s="100"/>
      <c r="GM682" s="100"/>
      <c r="GN682" s="100"/>
      <c r="GO682" s="101"/>
      <c r="GP682" s="101"/>
      <c r="GQ682" s="102"/>
      <c r="GR682" s="102"/>
      <c r="GY682" s="104"/>
      <c r="GZ682" s="100"/>
      <c r="HA682" s="100"/>
      <c r="HB682" s="100"/>
      <c r="HC682" s="101"/>
      <c r="HD682" s="101"/>
      <c r="HE682" s="102"/>
      <c r="HF682" s="102"/>
      <c r="HM682" s="104"/>
      <c r="HN682" s="100"/>
      <c r="HO682" s="100"/>
      <c r="HP682" s="100"/>
      <c r="HQ682" s="101"/>
      <c r="HR682" s="101"/>
      <c r="HS682" s="102"/>
      <c r="HT682" s="102"/>
      <c r="IA682" s="104"/>
      <c r="IB682" s="100"/>
      <c r="IC682" s="100"/>
      <c r="ID682" s="100"/>
    </row>
    <row r="683" spans="1:238" s="103" customFormat="1" ht="15.75">
      <c r="A683" s="83">
        <v>42046</v>
      </c>
      <c r="B683" s="78" t="s">
        <v>30</v>
      </c>
      <c r="C683" s="78">
        <v>1000</v>
      </c>
      <c r="D683" s="78" t="s">
        <v>9</v>
      </c>
      <c r="E683" s="79">
        <v>311</v>
      </c>
      <c r="F683" s="79">
        <v>314.5</v>
      </c>
      <c r="G683" s="79">
        <v>319</v>
      </c>
      <c r="H683" s="79"/>
      <c r="I683" s="86">
        <f t="shared" si="28"/>
        <v>3500</v>
      </c>
      <c r="J683" s="86">
        <f t="shared" si="29"/>
        <v>4500</v>
      </c>
      <c r="K683" s="86">
        <f t="shared" si="30"/>
        <v>0</v>
      </c>
      <c r="L683" s="82">
        <v>8000</v>
      </c>
      <c r="M683" s="100"/>
      <c r="N683" s="100"/>
      <c r="O683" s="101"/>
      <c r="P683" s="101"/>
      <c r="Q683" s="102"/>
      <c r="R683" s="102"/>
      <c r="Y683" s="104"/>
      <c r="Z683" s="100"/>
      <c r="AA683" s="100"/>
      <c r="AB683" s="100"/>
      <c r="AC683" s="101"/>
      <c r="AD683" s="101"/>
      <c r="AE683" s="102"/>
      <c r="AF683" s="102"/>
      <c r="AM683" s="104"/>
      <c r="AN683" s="100"/>
      <c r="AO683" s="100"/>
      <c r="AP683" s="100"/>
      <c r="AQ683" s="101"/>
      <c r="AR683" s="101"/>
      <c r="AS683" s="102"/>
      <c r="AT683" s="102"/>
      <c r="BA683" s="104"/>
      <c r="BB683" s="100"/>
      <c r="BC683" s="100"/>
      <c r="BD683" s="100"/>
      <c r="BE683" s="101"/>
      <c r="BF683" s="101"/>
      <c r="BG683" s="102"/>
      <c r="BH683" s="102"/>
      <c r="BO683" s="104"/>
      <c r="BP683" s="100"/>
      <c r="BQ683" s="100"/>
      <c r="BR683" s="100"/>
      <c r="BS683" s="101"/>
      <c r="BT683" s="101"/>
      <c r="BU683" s="102"/>
      <c r="BV683" s="102"/>
      <c r="CC683" s="104"/>
      <c r="CD683" s="100"/>
      <c r="CE683" s="100"/>
      <c r="CF683" s="100"/>
      <c r="CG683" s="101"/>
      <c r="CH683" s="101"/>
      <c r="CI683" s="102"/>
      <c r="CJ683" s="102"/>
      <c r="CQ683" s="104"/>
      <c r="CR683" s="100"/>
      <c r="CS683" s="100"/>
      <c r="CT683" s="100"/>
      <c r="CU683" s="101"/>
      <c r="CV683" s="101"/>
      <c r="CW683" s="102"/>
      <c r="CX683" s="102"/>
      <c r="DE683" s="104"/>
      <c r="DF683" s="100"/>
      <c r="DG683" s="100"/>
      <c r="DH683" s="100"/>
      <c r="DI683" s="101"/>
      <c r="DJ683" s="101"/>
      <c r="DK683" s="102"/>
      <c r="DL683" s="102"/>
      <c r="DS683" s="104"/>
      <c r="DT683" s="100"/>
      <c r="DU683" s="100"/>
      <c r="DV683" s="100"/>
      <c r="DW683" s="101"/>
      <c r="DX683" s="101"/>
      <c r="DY683" s="102"/>
      <c r="DZ683" s="102"/>
      <c r="EG683" s="104"/>
      <c r="EH683" s="100"/>
      <c r="EI683" s="100"/>
      <c r="EJ683" s="100"/>
      <c r="EK683" s="101"/>
      <c r="EL683" s="101"/>
      <c r="EM683" s="102"/>
      <c r="EN683" s="102"/>
      <c r="EU683" s="104"/>
      <c r="EV683" s="100"/>
      <c r="EW683" s="100"/>
      <c r="EX683" s="100"/>
      <c r="EY683" s="101"/>
      <c r="EZ683" s="101"/>
      <c r="FA683" s="102"/>
      <c r="FB683" s="102"/>
      <c r="FI683" s="104"/>
      <c r="FJ683" s="100"/>
      <c r="FK683" s="100"/>
      <c r="FL683" s="100"/>
      <c r="FM683" s="101"/>
      <c r="FN683" s="101"/>
      <c r="FO683" s="102"/>
      <c r="FP683" s="102"/>
      <c r="FW683" s="104"/>
      <c r="FX683" s="100"/>
      <c r="FY683" s="100"/>
      <c r="FZ683" s="100"/>
      <c r="GA683" s="101"/>
      <c r="GB683" s="101"/>
      <c r="GC683" s="102"/>
      <c r="GD683" s="102"/>
      <c r="GK683" s="104"/>
      <c r="GL683" s="100"/>
      <c r="GM683" s="100"/>
      <c r="GN683" s="100"/>
      <c r="GO683" s="101"/>
      <c r="GP683" s="101"/>
      <c r="GQ683" s="102"/>
      <c r="GR683" s="102"/>
      <c r="GY683" s="104"/>
      <c r="GZ683" s="100"/>
      <c r="HA683" s="100"/>
      <c r="HB683" s="100"/>
      <c r="HC683" s="101"/>
      <c r="HD683" s="101"/>
      <c r="HE683" s="102"/>
      <c r="HF683" s="102"/>
      <c r="HM683" s="104"/>
      <c r="HN683" s="100"/>
      <c r="HO683" s="100"/>
      <c r="HP683" s="100"/>
      <c r="HQ683" s="101"/>
      <c r="HR683" s="101"/>
      <c r="HS683" s="102"/>
      <c r="HT683" s="102"/>
      <c r="IA683" s="104"/>
      <c r="IB683" s="100"/>
      <c r="IC683" s="100"/>
      <c r="ID683" s="100"/>
    </row>
    <row r="684" spans="1:12" s="97" customFormat="1" ht="15.75">
      <c r="A684" s="83">
        <v>42045</v>
      </c>
      <c r="B684" s="82" t="s">
        <v>122</v>
      </c>
      <c r="C684" s="87">
        <v>2000</v>
      </c>
      <c r="D684" s="87" t="s">
        <v>9</v>
      </c>
      <c r="E684" s="16">
        <v>309</v>
      </c>
      <c r="F684" s="16">
        <v>310.4</v>
      </c>
      <c r="G684" s="79"/>
      <c r="H684" s="79"/>
      <c r="I684" s="86">
        <f t="shared" si="28"/>
        <v>2799.9999999999545</v>
      </c>
      <c r="J684" s="86">
        <f t="shared" si="29"/>
        <v>0</v>
      </c>
      <c r="K684" s="86">
        <f t="shared" si="30"/>
        <v>0</v>
      </c>
      <c r="L684" s="82">
        <v>2799.9999999999545</v>
      </c>
    </row>
    <row r="685" spans="1:12" s="97" customFormat="1" ht="15.75">
      <c r="A685" s="83">
        <v>42044</v>
      </c>
      <c r="B685" s="84" t="s">
        <v>50</v>
      </c>
      <c r="C685" s="78">
        <v>1000</v>
      </c>
      <c r="D685" s="78" t="s">
        <v>9</v>
      </c>
      <c r="E685" s="79">
        <v>164.5</v>
      </c>
      <c r="F685" s="79">
        <v>162.6</v>
      </c>
      <c r="G685" s="79"/>
      <c r="H685" s="79"/>
      <c r="I685" s="86">
        <f t="shared" si="28"/>
        <v>-1900.0000000000057</v>
      </c>
      <c r="J685" s="86">
        <f t="shared" si="29"/>
        <v>0</v>
      </c>
      <c r="K685" s="86">
        <f t="shared" si="30"/>
        <v>0</v>
      </c>
      <c r="L685" s="82">
        <v>-1900.0000000000057</v>
      </c>
    </row>
    <row r="686" spans="1:12" s="97" customFormat="1" ht="15.75">
      <c r="A686" s="83">
        <v>42044</v>
      </c>
      <c r="B686" s="84" t="s">
        <v>45</v>
      </c>
      <c r="C686" s="78">
        <v>1000</v>
      </c>
      <c r="D686" s="78" t="s">
        <v>12</v>
      </c>
      <c r="E686" s="79">
        <v>255.5</v>
      </c>
      <c r="F686" s="79">
        <v>251.5</v>
      </c>
      <c r="G686" s="79"/>
      <c r="H686" s="79"/>
      <c r="I686" s="86">
        <f t="shared" si="28"/>
        <v>4000</v>
      </c>
      <c r="J686" s="86">
        <f t="shared" si="29"/>
        <v>0</v>
      </c>
      <c r="K686" s="86">
        <f t="shared" si="30"/>
        <v>0</v>
      </c>
      <c r="L686" s="82">
        <v>4000</v>
      </c>
    </row>
    <row r="687" spans="1:12" s="97" customFormat="1" ht="15.75">
      <c r="A687" s="83">
        <v>42044</v>
      </c>
      <c r="B687" s="84" t="s">
        <v>66</v>
      </c>
      <c r="C687" s="78">
        <v>1000</v>
      </c>
      <c r="D687" s="78" t="s">
        <v>9</v>
      </c>
      <c r="E687" s="79">
        <v>296.2</v>
      </c>
      <c r="F687" s="79">
        <v>293</v>
      </c>
      <c r="G687" s="79"/>
      <c r="H687" s="79"/>
      <c r="I687" s="86">
        <f t="shared" si="28"/>
        <v>-3199.9999999999886</v>
      </c>
      <c r="J687" s="86">
        <f t="shared" si="29"/>
        <v>0</v>
      </c>
      <c r="K687" s="86">
        <f t="shared" si="30"/>
        <v>0</v>
      </c>
      <c r="L687" s="82">
        <v>-3199.9999999999886</v>
      </c>
    </row>
    <row r="688" spans="1:12" s="97" customFormat="1" ht="15.75">
      <c r="A688" s="83">
        <v>42039</v>
      </c>
      <c r="B688" s="78" t="s">
        <v>66</v>
      </c>
      <c r="C688" s="78">
        <v>1000</v>
      </c>
      <c r="D688" s="78" t="s">
        <v>9</v>
      </c>
      <c r="E688" s="79">
        <v>295.5</v>
      </c>
      <c r="F688" s="79">
        <v>299</v>
      </c>
      <c r="G688" s="79">
        <v>301</v>
      </c>
      <c r="H688" s="79"/>
      <c r="I688" s="86">
        <f t="shared" si="28"/>
        <v>3500</v>
      </c>
      <c r="J688" s="86">
        <f t="shared" si="29"/>
        <v>2000</v>
      </c>
      <c r="K688" s="86">
        <f t="shared" si="30"/>
        <v>0</v>
      </c>
      <c r="L688" s="82">
        <v>5500</v>
      </c>
    </row>
    <row r="689" spans="1:12" s="97" customFormat="1" ht="15.75">
      <c r="A689" s="83">
        <v>42039</v>
      </c>
      <c r="B689" s="78" t="s">
        <v>71</v>
      </c>
      <c r="C689" s="78">
        <v>2000</v>
      </c>
      <c r="D689" s="78" t="s">
        <v>9</v>
      </c>
      <c r="E689" s="79">
        <v>173</v>
      </c>
      <c r="F689" s="79">
        <v>175</v>
      </c>
      <c r="G689" s="79">
        <v>177</v>
      </c>
      <c r="H689" s="79"/>
      <c r="I689" s="86">
        <f t="shared" si="28"/>
        <v>4000</v>
      </c>
      <c r="J689" s="86">
        <f t="shared" si="29"/>
        <v>4000</v>
      </c>
      <c r="K689" s="86">
        <f t="shared" si="30"/>
        <v>0</v>
      </c>
      <c r="L689" s="82">
        <v>8000</v>
      </c>
    </row>
    <row r="690" spans="1:12" ht="15.75">
      <c r="A690" s="83">
        <v>42038</v>
      </c>
      <c r="B690" s="84" t="s">
        <v>123</v>
      </c>
      <c r="C690" s="78">
        <v>1000</v>
      </c>
      <c r="D690" s="78" t="s">
        <v>9</v>
      </c>
      <c r="E690" s="79">
        <v>255.55</v>
      </c>
      <c r="F690" s="79">
        <v>259</v>
      </c>
      <c r="G690" s="79">
        <v>259.1</v>
      </c>
      <c r="H690" s="79"/>
      <c r="I690" s="86">
        <f t="shared" si="28"/>
        <v>3449.9999999999886</v>
      </c>
      <c r="J690" s="86">
        <f t="shared" si="29"/>
        <v>100.00000000002274</v>
      </c>
      <c r="K690" s="86">
        <f t="shared" si="30"/>
        <v>0</v>
      </c>
      <c r="L690" s="82">
        <v>3550.0000000000114</v>
      </c>
    </row>
    <row r="691" spans="1:12" ht="15.75">
      <c r="A691" s="83">
        <v>42037</v>
      </c>
      <c r="B691" s="84" t="s">
        <v>62</v>
      </c>
      <c r="C691" s="78">
        <v>1000</v>
      </c>
      <c r="D691" s="78" t="s">
        <v>12</v>
      </c>
      <c r="E691" s="79">
        <v>274.5</v>
      </c>
      <c r="F691" s="79">
        <v>276</v>
      </c>
      <c r="G691" s="79"/>
      <c r="H691" s="79"/>
      <c r="I691" s="86">
        <f t="shared" si="28"/>
        <v>-1500</v>
      </c>
      <c r="J691" s="86">
        <f t="shared" si="29"/>
        <v>0</v>
      </c>
      <c r="K691" s="86">
        <f t="shared" si="30"/>
        <v>0</v>
      </c>
      <c r="L691" s="82">
        <v>-1500</v>
      </c>
    </row>
    <row r="692" spans="1:12" ht="15.75">
      <c r="A692" s="83">
        <v>42037</v>
      </c>
      <c r="B692" s="78" t="s">
        <v>73</v>
      </c>
      <c r="C692" s="78">
        <v>250</v>
      </c>
      <c r="D692" s="78" t="s">
        <v>9</v>
      </c>
      <c r="E692" s="79">
        <v>1338</v>
      </c>
      <c r="F692" s="79">
        <v>1349.9</v>
      </c>
      <c r="G692" s="79">
        <v>1364</v>
      </c>
      <c r="H692" s="79"/>
      <c r="I692" s="86">
        <f t="shared" si="28"/>
        <v>2975.0000000000227</v>
      </c>
      <c r="J692" s="86">
        <f t="shared" si="29"/>
        <v>3524.9999999999773</v>
      </c>
      <c r="K692" s="86">
        <f t="shared" si="30"/>
        <v>0</v>
      </c>
      <c r="L692" s="82">
        <v>6500</v>
      </c>
    </row>
    <row r="693" spans="1:12" ht="15.75">
      <c r="A693" s="83">
        <v>42034</v>
      </c>
      <c r="B693" s="78" t="s">
        <v>124</v>
      </c>
      <c r="C693" s="78">
        <v>1000</v>
      </c>
      <c r="D693" s="78" t="s">
        <v>9</v>
      </c>
      <c r="E693" s="79">
        <v>507.6</v>
      </c>
      <c r="F693" s="79">
        <v>512</v>
      </c>
      <c r="G693" s="79"/>
      <c r="H693" s="79"/>
      <c r="I693" s="86">
        <f t="shared" si="28"/>
        <v>4399.999999999977</v>
      </c>
      <c r="J693" s="86">
        <f t="shared" si="29"/>
        <v>0</v>
      </c>
      <c r="K693" s="86">
        <f t="shared" si="30"/>
        <v>0</v>
      </c>
      <c r="L693" s="82">
        <v>4399.999999999977</v>
      </c>
    </row>
    <row r="694" spans="1:12" ht="15.75">
      <c r="A694" s="83">
        <v>42033</v>
      </c>
      <c r="B694" s="78" t="s">
        <v>125</v>
      </c>
      <c r="C694" s="78">
        <v>1000</v>
      </c>
      <c r="D694" s="78" t="s">
        <v>12</v>
      </c>
      <c r="E694" s="79">
        <v>200</v>
      </c>
      <c r="F694" s="79">
        <v>200</v>
      </c>
      <c r="G694" s="79"/>
      <c r="H694" s="79"/>
      <c r="I694" s="86">
        <f t="shared" si="28"/>
        <v>0</v>
      </c>
      <c r="J694" s="86">
        <f t="shared" si="29"/>
        <v>0</v>
      </c>
      <c r="K694" s="86">
        <f t="shared" si="30"/>
        <v>0</v>
      </c>
      <c r="L694" s="82">
        <v>0</v>
      </c>
    </row>
    <row r="695" spans="1:12" ht="15.75">
      <c r="A695" s="83">
        <v>42032</v>
      </c>
      <c r="B695" s="78" t="s">
        <v>126</v>
      </c>
      <c r="C695" s="78">
        <v>2000</v>
      </c>
      <c r="D695" s="78" t="s">
        <v>12</v>
      </c>
      <c r="E695" s="79">
        <v>222.5</v>
      </c>
      <c r="F695" s="79">
        <v>220.55</v>
      </c>
      <c r="G695" s="79"/>
      <c r="H695" s="79"/>
      <c r="I695" s="86">
        <f t="shared" si="28"/>
        <v>3899.9999999999773</v>
      </c>
      <c r="J695" s="86">
        <f t="shared" si="29"/>
        <v>0</v>
      </c>
      <c r="K695" s="86">
        <f t="shared" si="30"/>
        <v>0</v>
      </c>
      <c r="L695" s="82">
        <v>3899.9999999999773</v>
      </c>
    </row>
    <row r="696" spans="1:12" ht="15.75">
      <c r="A696" s="83">
        <v>42031</v>
      </c>
      <c r="B696" s="78" t="s">
        <v>127</v>
      </c>
      <c r="C696" s="78">
        <v>250</v>
      </c>
      <c r="D696" s="78" t="s">
        <v>9</v>
      </c>
      <c r="E696" s="79">
        <v>1423</v>
      </c>
      <c r="F696" s="79">
        <v>1437.8</v>
      </c>
      <c r="G696" s="79">
        <v>1450</v>
      </c>
      <c r="H696" s="79"/>
      <c r="I696" s="86">
        <f t="shared" si="28"/>
        <v>3699.9999999999886</v>
      </c>
      <c r="J696" s="86">
        <f t="shared" si="29"/>
        <v>3050.0000000000114</v>
      </c>
      <c r="K696" s="86">
        <f t="shared" si="30"/>
        <v>0</v>
      </c>
      <c r="L696" s="82">
        <v>6750</v>
      </c>
    </row>
    <row r="697" spans="1:12" ht="15.75">
      <c r="A697" s="83">
        <v>42031</v>
      </c>
      <c r="B697" s="78" t="s">
        <v>41</v>
      </c>
      <c r="C697" s="78">
        <v>1000</v>
      </c>
      <c r="D697" s="78" t="s">
        <v>12</v>
      </c>
      <c r="E697" s="79">
        <v>237.3</v>
      </c>
      <c r="F697" s="79">
        <v>233.2</v>
      </c>
      <c r="G697" s="79">
        <v>231.2</v>
      </c>
      <c r="H697" s="79"/>
      <c r="I697" s="86">
        <f t="shared" si="28"/>
        <v>4100.000000000023</v>
      </c>
      <c r="J697" s="86">
        <f t="shared" si="29"/>
        <v>2000</v>
      </c>
      <c r="K697" s="86">
        <f t="shared" si="30"/>
        <v>0</v>
      </c>
      <c r="L697" s="82">
        <v>6100.000000000023</v>
      </c>
    </row>
    <row r="698" spans="1:12" ht="15.75">
      <c r="A698" s="83">
        <v>42031</v>
      </c>
      <c r="B698" s="78" t="s">
        <v>57</v>
      </c>
      <c r="C698" s="78">
        <v>250</v>
      </c>
      <c r="D698" s="78" t="s">
        <v>9</v>
      </c>
      <c r="E698" s="79">
        <v>1330.6</v>
      </c>
      <c r="F698" s="79">
        <v>1319</v>
      </c>
      <c r="G698" s="79"/>
      <c r="H698" s="79"/>
      <c r="I698" s="86">
        <f t="shared" si="28"/>
        <v>-2899.9999999999773</v>
      </c>
      <c r="J698" s="86">
        <f t="shared" si="29"/>
        <v>0</v>
      </c>
      <c r="K698" s="86">
        <f t="shared" si="30"/>
        <v>0</v>
      </c>
      <c r="L698" s="82">
        <v>-2899.9999999999773</v>
      </c>
    </row>
    <row r="699" spans="1:12" ht="15.75">
      <c r="A699" s="83">
        <v>42027</v>
      </c>
      <c r="B699" s="78" t="s">
        <v>118</v>
      </c>
      <c r="C699" s="78">
        <v>1000</v>
      </c>
      <c r="D699" s="78" t="s">
        <v>9</v>
      </c>
      <c r="E699" s="79">
        <v>446</v>
      </c>
      <c r="F699" s="79">
        <v>442</v>
      </c>
      <c r="G699" s="79"/>
      <c r="H699" s="79"/>
      <c r="I699" s="86">
        <f t="shared" si="28"/>
        <v>-4000</v>
      </c>
      <c r="J699" s="86">
        <f t="shared" si="29"/>
        <v>0</v>
      </c>
      <c r="K699" s="86">
        <f t="shared" si="30"/>
        <v>0</v>
      </c>
      <c r="L699" s="82">
        <v>-4000</v>
      </c>
    </row>
    <row r="700" spans="1:12" ht="15.75">
      <c r="A700" s="83">
        <v>42027</v>
      </c>
      <c r="B700" s="78" t="s">
        <v>41</v>
      </c>
      <c r="C700" s="78">
        <v>1000</v>
      </c>
      <c r="D700" s="78" t="s">
        <v>12</v>
      </c>
      <c r="E700" s="79">
        <v>242.5</v>
      </c>
      <c r="F700" s="79">
        <v>245.1</v>
      </c>
      <c r="G700" s="79"/>
      <c r="H700" s="79"/>
      <c r="I700" s="86">
        <f t="shared" si="28"/>
        <v>-2599.9999999999945</v>
      </c>
      <c r="J700" s="86">
        <f t="shared" si="29"/>
        <v>0</v>
      </c>
      <c r="K700" s="86">
        <f t="shared" si="30"/>
        <v>0</v>
      </c>
      <c r="L700" s="82">
        <v>-2599.9999999999945</v>
      </c>
    </row>
    <row r="701" spans="1:12" ht="15.75">
      <c r="A701" s="83">
        <v>42027</v>
      </c>
      <c r="B701" s="78" t="s">
        <v>128</v>
      </c>
      <c r="C701" s="78">
        <v>1000</v>
      </c>
      <c r="D701" s="78" t="s">
        <v>9</v>
      </c>
      <c r="E701" s="79">
        <v>402.5</v>
      </c>
      <c r="F701" s="79">
        <v>407</v>
      </c>
      <c r="G701" s="79">
        <v>412</v>
      </c>
      <c r="H701" s="79"/>
      <c r="I701" s="86">
        <f t="shared" si="28"/>
        <v>4500</v>
      </c>
      <c r="J701" s="86">
        <f t="shared" si="29"/>
        <v>5000</v>
      </c>
      <c r="K701" s="86">
        <f t="shared" si="30"/>
        <v>0</v>
      </c>
      <c r="L701" s="82">
        <v>9500</v>
      </c>
    </row>
    <row r="702" spans="1:12" ht="15.75">
      <c r="A702" s="83">
        <v>42027</v>
      </c>
      <c r="B702" s="78" t="s">
        <v>63</v>
      </c>
      <c r="C702" s="78">
        <v>1000</v>
      </c>
      <c r="D702" s="78" t="s">
        <v>9</v>
      </c>
      <c r="E702" s="79">
        <v>251.5</v>
      </c>
      <c r="F702" s="79">
        <v>248.9</v>
      </c>
      <c r="G702" s="79"/>
      <c r="H702" s="79"/>
      <c r="I702" s="86">
        <f t="shared" si="28"/>
        <v>-2599.9999999999945</v>
      </c>
      <c r="J702" s="86">
        <f t="shared" si="29"/>
        <v>0</v>
      </c>
      <c r="K702" s="86">
        <f t="shared" si="30"/>
        <v>0</v>
      </c>
      <c r="L702" s="82">
        <v>-2599.9999999999945</v>
      </c>
    </row>
    <row r="703" spans="1:12" ht="15.75">
      <c r="A703" s="83">
        <v>42026</v>
      </c>
      <c r="B703" s="78" t="s">
        <v>17</v>
      </c>
      <c r="C703" s="78">
        <v>1000</v>
      </c>
      <c r="D703" s="78" t="s">
        <v>12</v>
      </c>
      <c r="E703" s="79">
        <v>275.5</v>
      </c>
      <c r="F703" s="79">
        <v>272.5</v>
      </c>
      <c r="G703" s="79"/>
      <c r="H703" s="79"/>
      <c r="I703" s="86">
        <f t="shared" si="28"/>
        <v>3000</v>
      </c>
      <c r="J703" s="86">
        <f t="shared" si="29"/>
        <v>0</v>
      </c>
      <c r="K703" s="86">
        <f t="shared" si="30"/>
        <v>0</v>
      </c>
      <c r="L703" s="82">
        <v>3000</v>
      </c>
    </row>
    <row r="704" spans="1:12" ht="15.75">
      <c r="A704" s="83">
        <v>42026</v>
      </c>
      <c r="B704" s="78" t="s">
        <v>129</v>
      </c>
      <c r="C704" s="78">
        <v>1000</v>
      </c>
      <c r="D704" s="78" t="s">
        <v>9</v>
      </c>
      <c r="E704" s="79">
        <v>270</v>
      </c>
      <c r="F704" s="79">
        <v>267.4</v>
      </c>
      <c r="G704" s="79"/>
      <c r="H704" s="79"/>
      <c r="I704" s="86">
        <f t="shared" si="28"/>
        <v>-2600.0000000000227</v>
      </c>
      <c r="J704" s="86">
        <f t="shared" si="29"/>
        <v>0</v>
      </c>
      <c r="K704" s="86">
        <f t="shared" si="30"/>
        <v>0</v>
      </c>
      <c r="L704" s="82">
        <v>-2600.0000000000227</v>
      </c>
    </row>
    <row r="705" spans="1:12" ht="15.75">
      <c r="A705" s="83">
        <v>42025</v>
      </c>
      <c r="B705" s="78" t="s">
        <v>43</v>
      </c>
      <c r="C705" s="78">
        <v>2000</v>
      </c>
      <c r="D705" s="78" t="s">
        <v>9</v>
      </c>
      <c r="E705" s="79">
        <v>232.5</v>
      </c>
      <c r="F705" s="79">
        <v>231.4</v>
      </c>
      <c r="G705" s="79"/>
      <c r="H705" s="79"/>
      <c r="I705" s="86">
        <f t="shared" si="28"/>
        <v>-2199.9999999999886</v>
      </c>
      <c r="J705" s="86">
        <f t="shared" si="29"/>
        <v>0</v>
      </c>
      <c r="K705" s="86">
        <f t="shared" si="30"/>
        <v>0</v>
      </c>
      <c r="L705" s="82">
        <v>-2199.9999999999886</v>
      </c>
    </row>
    <row r="706" spans="1:12" ht="15.75">
      <c r="A706" s="83">
        <v>42024</v>
      </c>
      <c r="B706" s="84" t="s">
        <v>13</v>
      </c>
      <c r="C706" s="78">
        <v>500</v>
      </c>
      <c r="D706" s="78" t="s">
        <v>12</v>
      </c>
      <c r="E706" s="79">
        <v>650</v>
      </c>
      <c r="F706" s="79">
        <v>652</v>
      </c>
      <c r="G706" s="79"/>
      <c r="H706" s="79"/>
      <c r="I706" s="86">
        <f t="shared" si="28"/>
        <v>-1000</v>
      </c>
      <c r="J706" s="86">
        <f t="shared" si="29"/>
        <v>0</v>
      </c>
      <c r="K706" s="86">
        <f t="shared" si="30"/>
        <v>0</v>
      </c>
      <c r="L706" s="82">
        <v>-1000</v>
      </c>
    </row>
    <row r="707" spans="1:12" ht="15.75">
      <c r="A707" s="83">
        <v>42024</v>
      </c>
      <c r="B707" s="84" t="s">
        <v>130</v>
      </c>
      <c r="C707" s="78">
        <v>500</v>
      </c>
      <c r="D707" s="78" t="s">
        <v>9</v>
      </c>
      <c r="E707" s="79">
        <v>945</v>
      </c>
      <c r="F707" s="79">
        <v>952</v>
      </c>
      <c r="G707" s="79"/>
      <c r="H707" s="79"/>
      <c r="I707" s="86">
        <f t="shared" si="28"/>
        <v>3500</v>
      </c>
      <c r="J707" s="86">
        <f t="shared" si="29"/>
        <v>0</v>
      </c>
      <c r="K707" s="86">
        <f t="shared" si="30"/>
        <v>0</v>
      </c>
      <c r="L707" s="82">
        <v>3500</v>
      </c>
    </row>
    <row r="708" spans="1:12" ht="15.75">
      <c r="A708" s="83">
        <v>42020</v>
      </c>
      <c r="B708" s="78" t="s">
        <v>131</v>
      </c>
      <c r="C708" s="78">
        <v>2000</v>
      </c>
      <c r="D708" s="78" t="s">
        <v>12</v>
      </c>
      <c r="E708" s="79">
        <v>141</v>
      </c>
      <c r="F708" s="79">
        <v>139.8</v>
      </c>
      <c r="G708" s="79"/>
      <c r="H708" s="79"/>
      <c r="I708" s="86">
        <f t="shared" si="28"/>
        <v>2399.9999999999773</v>
      </c>
      <c r="J708" s="86">
        <f t="shared" si="29"/>
        <v>0</v>
      </c>
      <c r="K708" s="86">
        <f t="shared" si="30"/>
        <v>0</v>
      </c>
      <c r="L708" s="82">
        <v>2399.9999999999773</v>
      </c>
    </row>
    <row r="709" spans="1:12" ht="15.75">
      <c r="A709" s="83">
        <v>42020</v>
      </c>
      <c r="B709" s="78" t="s">
        <v>105</v>
      </c>
      <c r="C709" s="78">
        <v>1000</v>
      </c>
      <c r="D709" s="78" t="s">
        <v>9</v>
      </c>
      <c r="E709" s="79">
        <v>273</v>
      </c>
      <c r="F709" s="79">
        <v>272.4</v>
      </c>
      <c r="G709" s="79"/>
      <c r="H709" s="79"/>
      <c r="I709" s="86">
        <f t="shared" si="28"/>
        <v>-600.0000000000227</v>
      </c>
      <c r="J709" s="86">
        <f t="shared" si="29"/>
        <v>0</v>
      </c>
      <c r="K709" s="86">
        <f t="shared" si="30"/>
        <v>0</v>
      </c>
      <c r="L709" s="82">
        <v>-600.0000000000227</v>
      </c>
    </row>
    <row r="710" spans="1:12" ht="15.75">
      <c r="A710" s="83">
        <v>42019</v>
      </c>
      <c r="B710" s="78" t="s">
        <v>48</v>
      </c>
      <c r="C710" s="78">
        <v>2000</v>
      </c>
      <c r="D710" s="78" t="s">
        <v>9</v>
      </c>
      <c r="E710" s="79">
        <v>155.5</v>
      </c>
      <c r="F710" s="79">
        <v>154.75</v>
      </c>
      <c r="G710" s="79"/>
      <c r="H710" s="79"/>
      <c r="I710" s="86">
        <f t="shared" si="28"/>
        <v>-1500</v>
      </c>
      <c r="J710" s="86">
        <f t="shared" si="29"/>
        <v>0</v>
      </c>
      <c r="K710" s="86">
        <f t="shared" si="30"/>
        <v>0</v>
      </c>
      <c r="L710" s="82">
        <v>-1500</v>
      </c>
    </row>
    <row r="711" spans="1:12" ht="15.75">
      <c r="A711" s="83">
        <v>42018</v>
      </c>
      <c r="B711" s="78" t="s">
        <v>132</v>
      </c>
      <c r="C711" s="78">
        <v>2000</v>
      </c>
      <c r="D711" s="78" t="s">
        <v>12</v>
      </c>
      <c r="E711" s="79">
        <v>444</v>
      </c>
      <c r="F711" s="79">
        <v>444</v>
      </c>
      <c r="G711" s="79"/>
      <c r="H711" s="79"/>
      <c r="I711" s="86">
        <f t="shared" si="28"/>
        <v>0</v>
      </c>
      <c r="J711" s="86">
        <f t="shared" si="29"/>
        <v>0</v>
      </c>
      <c r="K711" s="86">
        <f t="shared" si="30"/>
        <v>0</v>
      </c>
      <c r="L711" s="82">
        <v>0</v>
      </c>
    </row>
    <row r="712" spans="1:12" ht="15.75">
      <c r="A712" s="83">
        <v>42018</v>
      </c>
      <c r="B712" s="78" t="s">
        <v>63</v>
      </c>
      <c r="C712" s="78">
        <v>1000</v>
      </c>
      <c r="D712" s="78" t="s">
        <v>9</v>
      </c>
      <c r="E712" s="79">
        <v>241</v>
      </c>
      <c r="F712" s="79">
        <v>245</v>
      </c>
      <c r="G712" s="79">
        <v>251</v>
      </c>
      <c r="H712" s="79"/>
      <c r="I712" s="86">
        <f t="shared" si="28"/>
        <v>4000</v>
      </c>
      <c r="J712" s="86">
        <f t="shared" si="29"/>
        <v>6000</v>
      </c>
      <c r="K712" s="86">
        <f t="shared" si="30"/>
        <v>0</v>
      </c>
      <c r="L712" s="82">
        <v>10000</v>
      </c>
    </row>
    <row r="713" spans="1:12" ht="15.75">
      <c r="A713" s="83">
        <v>42017</v>
      </c>
      <c r="B713" s="84" t="s">
        <v>88</v>
      </c>
      <c r="C713" s="78">
        <v>1000</v>
      </c>
      <c r="D713" s="78" t="s">
        <v>12</v>
      </c>
      <c r="E713" s="79">
        <v>237</v>
      </c>
      <c r="F713" s="79">
        <v>233</v>
      </c>
      <c r="G713" s="79">
        <v>232.3</v>
      </c>
      <c r="H713" s="79"/>
      <c r="I713" s="86">
        <f t="shared" si="28"/>
        <v>4000</v>
      </c>
      <c r="J713" s="86">
        <f t="shared" si="29"/>
        <v>699.9999999999886</v>
      </c>
      <c r="K713" s="86">
        <f t="shared" si="30"/>
        <v>0</v>
      </c>
      <c r="L713" s="82">
        <v>4699.999999999989</v>
      </c>
    </row>
    <row r="714" spans="1:12" ht="15.75">
      <c r="A714" s="83">
        <v>42017</v>
      </c>
      <c r="B714" s="84" t="s">
        <v>51</v>
      </c>
      <c r="C714" s="78">
        <v>250</v>
      </c>
      <c r="D714" s="78" t="s">
        <v>9</v>
      </c>
      <c r="E714" s="79">
        <v>1160.1</v>
      </c>
      <c r="F714" s="79">
        <v>1155</v>
      </c>
      <c r="G714" s="79"/>
      <c r="H714" s="79"/>
      <c r="I714" s="86">
        <f t="shared" si="28"/>
        <v>-1274.9999999999773</v>
      </c>
      <c r="J714" s="86">
        <f t="shared" si="29"/>
        <v>0</v>
      </c>
      <c r="K714" s="86">
        <f t="shared" si="30"/>
        <v>0</v>
      </c>
      <c r="L714" s="82">
        <v>-1274.9999999999773</v>
      </c>
    </row>
    <row r="715" spans="1:12" ht="15.75">
      <c r="A715" s="83">
        <v>42013</v>
      </c>
      <c r="B715" s="84" t="s">
        <v>105</v>
      </c>
      <c r="C715" s="78">
        <v>1000</v>
      </c>
      <c r="D715" s="78" t="s">
        <v>12</v>
      </c>
      <c r="E715" s="79">
        <v>254.5</v>
      </c>
      <c r="F715" s="79">
        <v>257</v>
      </c>
      <c r="G715" s="79"/>
      <c r="H715" s="79"/>
      <c r="I715" s="86">
        <f t="shared" si="28"/>
        <v>-2500</v>
      </c>
      <c r="J715" s="86">
        <f t="shared" si="29"/>
        <v>0</v>
      </c>
      <c r="K715" s="86">
        <f t="shared" si="30"/>
        <v>0</v>
      </c>
      <c r="L715" s="82">
        <v>-2500</v>
      </c>
    </row>
    <row r="716" spans="1:12" ht="15.75">
      <c r="A716" s="83">
        <v>42013</v>
      </c>
      <c r="B716" s="78" t="s">
        <v>11</v>
      </c>
      <c r="C716" s="78">
        <v>1000</v>
      </c>
      <c r="D716" s="78" t="s">
        <v>9</v>
      </c>
      <c r="E716" s="79">
        <v>353.5</v>
      </c>
      <c r="F716" s="79">
        <v>357</v>
      </c>
      <c r="G716" s="79"/>
      <c r="H716" s="79"/>
      <c r="I716" s="86">
        <f t="shared" si="28"/>
        <v>3500</v>
      </c>
      <c r="J716" s="86">
        <f t="shared" si="29"/>
        <v>0</v>
      </c>
      <c r="K716" s="86">
        <f t="shared" si="30"/>
        <v>0</v>
      </c>
      <c r="L716" s="82">
        <v>3500</v>
      </c>
    </row>
    <row r="717" spans="1:12" ht="15.75">
      <c r="A717" s="83">
        <v>42012</v>
      </c>
      <c r="B717" s="78" t="s">
        <v>50</v>
      </c>
      <c r="C717" s="78">
        <v>1000</v>
      </c>
      <c r="D717" s="78" t="s">
        <v>9</v>
      </c>
      <c r="E717" s="79">
        <v>185.5</v>
      </c>
      <c r="F717" s="79">
        <v>188.2</v>
      </c>
      <c r="G717" s="79"/>
      <c r="H717" s="79"/>
      <c r="I717" s="86">
        <f t="shared" si="28"/>
        <v>2699.9999999999886</v>
      </c>
      <c r="J717" s="86">
        <f t="shared" si="29"/>
        <v>0</v>
      </c>
      <c r="K717" s="86">
        <f t="shared" si="30"/>
        <v>0</v>
      </c>
      <c r="L717" s="82">
        <v>2699.9999999999886</v>
      </c>
    </row>
    <row r="718" spans="1:12" ht="15.75">
      <c r="A718" s="83">
        <v>42012</v>
      </c>
      <c r="B718" s="84" t="s">
        <v>85</v>
      </c>
      <c r="C718" s="78">
        <v>125</v>
      </c>
      <c r="D718" s="78" t="s">
        <v>12</v>
      </c>
      <c r="E718" s="79">
        <v>1503</v>
      </c>
      <c r="F718" s="79">
        <v>1521</v>
      </c>
      <c r="G718" s="79"/>
      <c r="H718" s="79"/>
      <c r="I718" s="86">
        <f t="shared" si="28"/>
        <v>-2250</v>
      </c>
      <c r="J718" s="86">
        <f t="shared" si="29"/>
        <v>0</v>
      </c>
      <c r="K718" s="86">
        <f t="shared" si="30"/>
        <v>0</v>
      </c>
      <c r="L718" s="82">
        <v>-2250</v>
      </c>
    </row>
    <row r="719" spans="1:12" ht="15.75">
      <c r="A719" s="83">
        <v>42011</v>
      </c>
      <c r="B719" s="78" t="s">
        <v>89</v>
      </c>
      <c r="C719" s="78">
        <v>1000</v>
      </c>
      <c r="D719" s="78" t="s">
        <v>9</v>
      </c>
      <c r="E719" s="79">
        <v>456</v>
      </c>
      <c r="F719" s="79">
        <v>459</v>
      </c>
      <c r="G719" s="79">
        <v>464.5</v>
      </c>
      <c r="H719" s="79"/>
      <c r="I719" s="86">
        <f t="shared" si="28"/>
        <v>3000</v>
      </c>
      <c r="J719" s="86">
        <f t="shared" si="29"/>
        <v>5500</v>
      </c>
      <c r="K719" s="86">
        <f t="shared" si="30"/>
        <v>0</v>
      </c>
      <c r="L719" s="82">
        <v>8500</v>
      </c>
    </row>
    <row r="720" spans="1:12" ht="15.75">
      <c r="A720" s="83">
        <v>42011</v>
      </c>
      <c r="B720" s="78" t="s">
        <v>133</v>
      </c>
      <c r="C720" s="78">
        <v>500</v>
      </c>
      <c r="D720" s="78" t="s">
        <v>9</v>
      </c>
      <c r="E720" s="79">
        <v>483</v>
      </c>
      <c r="F720" s="79">
        <v>488</v>
      </c>
      <c r="G720" s="79">
        <v>495</v>
      </c>
      <c r="H720" s="79"/>
      <c r="I720" s="86">
        <f t="shared" si="28"/>
        <v>2500</v>
      </c>
      <c r="J720" s="86">
        <f t="shared" si="29"/>
        <v>3500</v>
      </c>
      <c r="K720" s="86">
        <f t="shared" si="30"/>
        <v>0</v>
      </c>
      <c r="L720" s="82">
        <v>6000</v>
      </c>
    </row>
    <row r="721" spans="1:12" ht="15.75">
      <c r="A721" s="83">
        <v>42011</v>
      </c>
      <c r="B721" s="78" t="s">
        <v>134</v>
      </c>
      <c r="C721" s="78">
        <v>8000</v>
      </c>
      <c r="D721" s="78" t="s">
        <v>12</v>
      </c>
      <c r="E721" s="79">
        <v>25.8</v>
      </c>
      <c r="F721" s="79">
        <v>25.4</v>
      </c>
      <c r="G721" s="79"/>
      <c r="H721" s="79"/>
      <c r="I721" s="86">
        <f t="shared" si="28"/>
        <v>3200.0000000000173</v>
      </c>
      <c r="J721" s="86">
        <f t="shared" si="29"/>
        <v>0</v>
      </c>
      <c r="K721" s="86">
        <f t="shared" si="30"/>
        <v>0</v>
      </c>
      <c r="L721" s="82">
        <v>3200.0000000000173</v>
      </c>
    </row>
    <row r="722" spans="1:12" ht="15.75">
      <c r="A722" s="83">
        <v>42010</v>
      </c>
      <c r="B722" s="84" t="s">
        <v>135</v>
      </c>
      <c r="C722" s="84">
        <v>1000</v>
      </c>
      <c r="D722" s="84" t="s">
        <v>12</v>
      </c>
      <c r="E722" s="79">
        <v>156.6</v>
      </c>
      <c r="F722" s="79">
        <v>152</v>
      </c>
      <c r="G722" s="79">
        <v>150.2</v>
      </c>
      <c r="H722" s="79"/>
      <c r="I722" s="86">
        <f t="shared" si="28"/>
        <v>4599.9999999999945</v>
      </c>
      <c r="J722" s="86">
        <f t="shared" si="29"/>
        <v>1800.0000000000114</v>
      </c>
      <c r="K722" s="86">
        <f t="shared" si="30"/>
        <v>0</v>
      </c>
      <c r="L722" s="82">
        <v>6400.0000000000055</v>
      </c>
    </row>
    <row r="723" spans="1:12" ht="15.75">
      <c r="A723" s="83">
        <v>42010</v>
      </c>
      <c r="B723" s="84" t="s">
        <v>136</v>
      </c>
      <c r="C723" s="84">
        <v>4000</v>
      </c>
      <c r="D723" s="84" t="s">
        <v>9</v>
      </c>
      <c r="E723" s="79">
        <v>68.4</v>
      </c>
      <c r="F723" s="79">
        <v>67.4</v>
      </c>
      <c r="G723" s="79"/>
      <c r="H723" s="79"/>
      <c r="I723" s="86">
        <f t="shared" si="28"/>
        <v>-4000</v>
      </c>
      <c r="J723" s="86">
        <f t="shared" si="29"/>
        <v>0</v>
      </c>
      <c r="K723" s="86">
        <f t="shared" si="30"/>
        <v>0</v>
      </c>
      <c r="L723" s="82">
        <v>-4000</v>
      </c>
    </row>
    <row r="724" spans="1:12" ht="15.75">
      <c r="A724" s="83">
        <v>42010</v>
      </c>
      <c r="B724" s="84" t="s">
        <v>66</v>
      </c>
      <c r="C724" s="84">
        <v>1000</v>
      </c>
      <c r="D724" s="84" t="s">
        <v>9</v>
      </c>
      <c r="E724" s="79">
        <v>272.1</v>
      </c>
      <c r="F724" s="79">
        <v>269</v>
      </c>
      <c r="G724" s="79"/>
      <c r="H724" s="79"/>
      <c r="I724" s="86">
        <f t="shared" si="28"/>
        <v>-3100.0000000000227</v>
      </c>
      <c r="J724" s="86">
        <f t="shared" si="29"/>
        <v>0</v>
      </c>
      <c r="K724" s="86">
        <f t="shared" si="30"/>
        <v>0</v>
      </c>
      <c r="L724" s="82">
        <v>-3100.0000000000227</v>
      </c>
    </row>
    <row r="725" spans="1:12" ht="15.75">
      <c r="A725" s="83">
        <v>42009</v>
      </c>
      <c r="B725" s="84" t="s">
        <v>116</v>
      </c>
      <c r="C725" s="84">
        <v>125</v>
      </c>
      <c r="D725" s="84" t="s">
        <v>9</v>
      </c>
      <c r="E725" s="79">
        <v>1413</v>
      </c>
      <c r="F725" s="79">
        <v>1399</v>
      </c>
      <c r="G725" s="79"/>
      <c r="H725" s="79"/>
      <c r="I725" s="86">
        <f t="shared" si="28"/>
        <v>-1750</v>
      </c>
      <c r="J725" s="86">
        <f t="shared" si="29"/>
        <v>0</v>
      </c>
      <c r="K725" s="86">
        <f t="shared" si="30"/>
        <v>0</v>
      </c>
      <c r="L725" s="82">
        <v>-1750</v>
      </c>
    </row>
    <row r="726" spans="1:12" ht="15.75">
      <c r="A726" s="83">
        <v>42006</v>
      </c>
      <c r="B726" s="78" t="s">
        <v>63</v>
      </c>
      <c r="C726" s="78">
        <v>1000</v>
      </c>
      <c r="D726" s="78" t="s">
        <v>9</v>
      </c>
      <c r="E726" s="79">
        <v>236.5</v>
      </c>
      <c r="F726" s="79">
        <v>234.45</v>
      </c>
      <c r="G726" s="79"/>
      <c r="H726" s="79"/>
      <c r="I726" s="86">
        <f t="shared" si="28"/>
        <v>-2050.0000000000114</v>
      </c>
      <c r="J726" s="86">
        <f t="shared" si="29"/>
        <v>0</v>
      </c>
      <c r="K726" s="86">
        <f t="shared" si="30"/>
        <v>0</v>
      </c>
      <c r="L726" s="82">
        <v>-2050.0000000000114</v>
      </c>
    </row>
    <row r="727" spans="1:12" ht="15.75">
      <c r="A727" s="83">
        <v>42005</v>
      </c>
      <c r="B727" s="84" t="s">
        <v>66</v>
      </c>
      <c r="C727" s="78">
        <v>1000</v>
      </c>
      <c r="D727" s="78" t="s">
        <v>9</v>
      </c>
      <c r="E727" s="79">
        <v>274.1</v>
      </c>
      <c r="F727" s="79">
        <v>277</v>
      </c>
      <c r="G727" s="79"/>
      <c r="H727" s="79"/>
      <c r="I727" s="86">
        <f t="shared" si="28"/>
        <v>2899.9999999999773</v>
      </c>
      <c r="J727" s="86">
        <f t="shared" si="29"/>
        <v>0</v>
      </c>
      <c r="K727" s="86">
        <f t="shared" si="30"/>
        <v>0</v>
      </c>
      <c r="L727" s="82">
        <v>2899.9999999999773</v>
      </c>
    </row>
    <row r="728" spans="1:12" ht="15.75">
      <c r="A728" s="23"/>
      <c r="B728" s="15"/>
      <c r="C728" s="12"/>
      <c r="D728" s="21"/>
      <c r="E728" s="17"/>
      <c r="F728" s="17"/>
      <c r="G728" s="19"/>
      <c r="H728" s="19"/>
      <c r="I728" s="14"/>
      <c r="J728" s="14"/>
      <c r="K728" s="14"/>
      <c r="L728" s="95"/>
    </row>
    <row r="729" spans="1:12" ht="15.75">
      <c r="A729" s="23"/>
      <c r="B729" s="15"/>
      <c r="C729" s="12"/>
      <c r="D729" s="21"/>
      <c r="E729" s="17"/>
      <c r="F729" s="17"/>
      <c r="G729" s="19"/>
      <c r="H729" s="19"/>
      <c r="I729" s="14"/>
      <c r="J729" s="14"/>
      <c r="K729" s="14"/>
      <c r="L729" s="95"/>
    </row>
    <row r="730" spans="1:12" ht="15.75">
      <c r="A730" s="23"/>
      <c r="B730" s="15"/>
      <c r="C730" s="12"/>
      <c r="D730" s="21"/>
      <c r="E730" s="17"/>
      <c r="F730" s="17"/>
      <c r="G730" s="19"/>
      <c r="H730" s="19"/>
      <c r="I730" s="14"/>
      <c r="J730" s="14"/>
      <c r="K730" s="14"/>
      <c r="L730" s="95"/>
    </row>
    <row r="731" spans="1:12" ht="15.75">
      <c r="A731" s="26"/>
      <c r="B731" s="27"/>
      <c r="C731" s="19"/>
      <c r="D731" s="17"/>
      <c r="E731" s="17"/>
      <c r="F731" s="17"/>
      <c r="G731" s="19"/>
      <c r="H731" s="17"/>
      <c r="I731" s="14"/>
      <c r="J731" s="14"/>
      <c r="K731" s="14"/>
      <c r="L731" s="95"/>
    </row>
    <row r="732" spans="1:12" ht="15.75">
      <c r="A732" s="26"/>
      <c r="B732" s="27"/>
      <c r="C732" s="19"/>
      <c r="D732" s="17"/>
      <c r="E732" s="17"/>
      <c r="F732" s="17"/>
      <c r="G732" s="19"/>
      <c r="H732" s="17"/>
      <c r="I732" s="14"/>
      <c r="J732" s="14"/>
      <c r="K732" s="14"/>
      <c r="L732" s="95"/>
    </row>
    <row r="733" spans="1:12" ht="15.75">
      <c r="A733" s="26"/>
      <c r="B733" s="27"/>
      <c r="C733" s="19"/>
      <c r="D733" s="17"/>
      <c r="E733" s="17"/>
      <c r="F733" s="17"/>
      <c r="G733" s="25"/>
      <c r="H733" s="25"/>
      <c r="I733" s="14"/>
      <c r="J733" s="14"/>
      <c r="K733" s="14"/>
      <c r="L733" s="95"/>
    </row>
    <row r="734" spans="1:12" ht="15.75">
      <c r="A734" s="26"/>
      <c r="B734" s="27"/>
      <c r="C734" s="19"/>
      <c r="D734" s="17"/>
      <c r="E734" s="17"/>
      <c r="F734" s="17"/>
      <c r="G734" s="25"/>
      <c r="H734" s="25"/>
      <c r="I734" s="14"/>
      <c r="J734" s="14"/>
      <c r="K734" s="14"/>
      <c r="L734" s="95"/>
    </row>
    <row r="735" spans="1:12" ht="15.75">
      <c r="A735" s="26"/>
      <c r="B735" s="27"/>
      <c r="C735" s="19"/>
      <c r="D735" s="17"/>
      <c r="E735" s="17"/>
      <c r="F735" s="17"/>
      <c r="G735" s="25"/>
      <c r="H735" s="25"/>
      <c r="I735" s="14"/>
      <c r="J735" s="14"/>
      <c r="K735" s="14"/>
      <c r="L735" s="95"/>
    </row>
    <row r="736" spans="1:12" ht="15.75">
      <c r="A736" s="26"/>
      <c r="B736" s="27"/>
      <c r="C736" s="19"/>
      <c r="D736" s="17"/>
      <c r="E736" s="17"/>
      <c r="F736" s="17"/>
      <c r="G736" s="25"/>
      <c r="H736" s="25"/>
      <c r="I736" s="14"/>
      <c r="J736" s="14"/>
      <c r="K736" s="14"/>
      <c r="L736" s="95"/>
    </row>
    <row r="737" spans="1:12" ht="15.75">
      <c r="A737" s="26"/>
      <c r="B737" s="27"/>
      <c r="C737" s="19"/>
      <c r="D737" s="17"/>
      <c r="E737" s="17"/>
      <c r="F737" s="17"/>
      <c r="G737" s="25"/>
      <c r="H737" s="25"/>
      <c r="I737" s="14"/>
      <c r="J737" s="14"/>
      <c r="K737" s="14"/>
      <c r="L737" s="95"/>
    </row>
    <row r="738" spans="1:12" ht="15.75">
      <c r="A738" s="26"/>
      <c r="B738" s="27"/>
      <c r="C738" s="19"/>
      <c r="D738" s="17"/>
      <c r="E738" s="17"/>
      <c r="F738" s="17"/>
      <c r="G738" s="19"/>
      <c r="H738" s="17"/>
      <c r="I738" s="14"/>
      <c r="J738" s="14"/>
      <c r="K738" s="14"/>
      <c r="L738" s="95"/>
    </row>
    <row r="739" spans="1:12" ht="15.75">
      <c r="A739" s="26"/>
      <c r="B739" s="27"/>
      <c r="C739" s="19"/>
      <c r="D739" s="17"/>
      <c r="E739" s="17"/>
      <c r="F739" s="17"/>
      <c r="G739" s="19"/>
      <c r="H739" s="17"/>
      <c r="I739" s="14"/>
      <c r="J739" s="14"/>
      <c r="K739" s="14"/>
      <c r="L739" s="95"/>
    </row>
    <row r="740" spans="1:12" ht="15.75">
      <c r="A740" s="26"/>
      <c r="B740" s="27"/>
      <c r="C740" s="19"/>
      <c r="D740" s="17"/>
      <c r="E740" s="17"/>
      <c r="F740" s="17"/>
      <c r="G740" s="25"/>
      <c r="H740" s="25"/>
      <c r="I740" s="14"/>
      <c r="J740" s="14"/>
      <c r="K740" s="14"/>
      <c r="L740" s="95"/>
    </row>
    <row r="741" spans="1:12" ht="15.75">
      <c r="A741" s="26"/>
      <c r="B741" s="27"/>
      <c r="C741" s="19"/>
      <c r="D741" s="17"/>
      <c r="E741" s="17"/>
      <c r="F741" s="17"/>
      <c r="G741" s="19"/>
      <c r="H741" s="17"/>
      <c r="I741" s="14"/>
      <c r="J741" s="14"/>
      <c r="K741" s="14"/>
      <c r="L741" s="95"/>
    </row>
    <row r="742" spans="1:12" ht="15.75">
      <c r="A742" s="26"/>
      <c r="B742" s="27"/>
      <c r="C742" s="19"/>
      <c r="D742" s="17"/>
      <c r="E742" s="17"/>
      <c r="F742" s="17"/>
      <c r="G742" s="19"/>
      <c r="H742" s="17"/>
      <c r="I742" s="14"/>
      <c r="J742" s="14"/>
      <c r="K742" s="14"/>
      <c r="L742" s="95"/>
    </row>
    <row r="743" spans="1:12" ht="15.75">
      <c r="A743" s="26"/>
      <c r="B743" s="27"/>
      <c r="C743" s="19"/>
      <c r="D743" s="17"/>
      <c r="E743" s="17"/>
      <c r="F743" s="17"/>
      <c r="G743" s="25"/>
      <c r="H743" s="25"/>
      <c r="I743" s="14"/>
      <c r="J743" s="14"/>
      <c r="K743" s="14"/>
      <c r="L743" s="95"/>
    </row>
    <row r="744" spans="1:12" ht="15.75">
      <c r="A744" s="26"/>
      <c r="B744" s="27"/>
      <c r="C744" s="19"/>
      <c r="D744" s="17"/>
      <c r="E744" s="17"/>
      <c r="F744" s="17"/>
      <c r="G744" s="25"/>
      <c r="H744" s="25"/>
      <c r="I744" s="14"/>
      <c r="J744" s="14"/>
      <c r="K744" s="14"/>
      <c r="L744" s="95"/>
    </row>
    <row r="745" spans="1:12" ht="15.75">
      <c r="A745" s="26"/>
      <c r="B745" s="24"/>
      <c r="C745" s="19"/>
      <c r="D745" s="17"/>
      <c r="E745" s="17"/>
      <c r="F745" s="17"/>
      <c r="G745" s="25"/>
      <c r="H745" s="25"/>
      <c r="I745" s="14"/>
      <c r="J745" s="14"/>
      <c r="K745" s="14"/>
      <c r="L745" s="95"/>
    </row>
    <row r="746" spans="1:12" ht="15.75">
      <c r="A746" s="26"/>
      <c r="B746" s="24"/>
      <c r="C746" s="19"/>
      <c r="D746" s="17"/>
      <c r="E746" s="17"/>
      <c r="F746" s="17"/>
      <c r="G746" s="25"/>
      <c r="H746" s="25"/>
      <c r="I746" s="14"/>
      <c r="J746" s="14"/>
      <c r="K746" s="14"/>
      <c r="L746" s="95"/>
    </row>
    <row r="747" spans="1:12" ht="15.75">
      <c r="A747" s="23"/>
      <c r="B747" s="24"/>
      <c r="C747" s="21"/>
      <c r="D747" s="17"/>
      <c r="E747" s="17"/>
      <c r="F747" s="17"/>
      <c r="G747" s="25"/>
      <c r="H747" s="25"/>
      <c r="I747" s="14"/>
      <c r="J747" s="14"/>
      <c r="K747" s="14"/>
      <c r="L747" s="95"/>
    </row>
    <row r="748" spans="1:12" ht="15.75">
      <c r="A748" s="23"/>
      <c r="B748" s="24"/>
      <c r="C748" s="21"/>
      <c r="D748" s="17"/>
      <c r="E748" s="17"/>
      <c r="F748" s="17"/>
      <c r="G748" s="25"/>
      <c r="H748" s="25"/>
      <c r="I748" s="14"/>
      <c r="J748" s="14"/>
      <c r="K748" s="14"/>
      <c r="L748" s="95"/>
    </row>
    <row r="749" spans="1:12" ht="15.75">
      <c r="A749" s="23"/>
      <c r="B749" s="27"/>
      <c r="C749" s="12"/>
      <c r="D749" s="17"/>
      <c r="E749" s="17"/>
      <c r="F749" s="17"/>
      <c r="G749" s="19"/>
      <c r="H749" s="17"/>
      <c r="I749" s="14"/>
      <c r="J749" s="14"/>
      <c r="K749" s="14"/>
      <c r="L749" s="95"/>
    </row>
    <row r="750" spans="1:12" ht="15.75">
      <c r="A750" s="23"/>
      <c r="B750" s="27"/>
      <c r="C750" s="12"/>
      <c r="D750" s="17"/>
      <c r="E750" s="17"/>
      <c r="F750" s="17"/>
      <c r="G750" s="19"/>
      <c r="H750" s="17"/>
      <c r="I750" s="14"/>
      <c r="J750" s="14"/>
      <c r="K750" s="14"/>
      <c r="L750" s="95"/>
    </row>
    <row r="751" spans="1:12" ht="15.75">
      <c r="A751" s="23"/>
      <c r="B751" s="27"/>
      <c r="C751" s="12"/>
      <c r="D751" s="17"/>
      <c r="E751" s="17"/>
      <c r="F751" s="17"/>
      <c r="G751" s="19"/>
      <c r="H751" s="17"/>
      <c r="I751" s="14"/>
      <c r="J751" s="14"/>
      <c r="K751" s="14"/>
      <c r="L751" s="95"/>
    </row>
    <row r="752" spans="1:12" ht="15.75">
      <c r="A752" s="23"/>
      <c r="B752" s="24"/>
      <c r="C752" s="21"/>
      <c r="D752" s="17"/>
      <c r="E752" s="17"/>
      <c r="F752" s="17"/>
      <c r="G752" s="19"/>
      <c r="H752" s="17"/>
      <c r="I752" s="14"/>
      <c r="J752" s="14"/>
      <c r="K752" s="14"/>
      <c r="L752" s="95"/>
    </row>
    <row r="753" spans="1:12" ht="15.75">
      <c r="A753" s="23"/>
      <c r="B753" s="24"/>
      <c r="C753" s="21"/>
      <c r="D753" s="17"/>
      <c r="E753" s="17"/>
      <c r="F753" s="17"/>
      <c r="G753" s="25"/>
      <c r="H753" s="25"/>
      <c r="I753" s="14"/>
      <c r="J753" s="14"/>
      <c r="K753" s="14"/>
      <c r="L753" s="95"/>
    </row>
    <row r="754" spans="1:12" ht="15.75">
      <c r="A754" s="23"/>
      <c r="B754" s="24"/>
      <c r="C754" s="21"/>
      <c r="D754" s="21"/>
      <c r="E754" s="17"/>
      <c r="F754" s="17"/>
      <c r="G754" s="25"/>
      <c r="H754" s="25"/>
      <c r="I754" s="14"/>
      <c r="J754" s="14"/>
      <c r="K754" s="14"/>
      <c r="L754" s="95"/>
    </row>
    <row r="755" spans="1:12" ht="15.75">
      <c r="A755" s="23"/>
      <c r="B755" s="24"/>
      <c r="C755" s="21"/>
      <c r="D755" s="17"/>
      <c r="E755" s="17"/>
      <c r="F755" s="17"/>
      <c r="G755" s="25"/>
      <c r="H755" s="25"/>
      <c r="I755" s="14"/>
      <c r="J755" s="14"/>
      <c r="K755" s="14"/>
      <c r="L755" s="95"/>
    </row>
    <row r="756" spans="1:12" ht="15.75">
      <c r="A756" s="23"/>
      <c r="B756" s="24"/>
      <c r="C756" s="21"/>
      <c r="D756" s="17"/>
      <c r="E756" s="17"/>
      <c r="F756" s="17"/>
      <c r="G756" s="25"/>
      <c r="H756" s="25"/>
      <c r="I756" s="14"/>
      <c r="J756" s="14"/>
      <c r="K756" s="14"/>
      <c r="L756" s="95"/>
    </row>
    <row r="757" spans="1:12" ht="15.75">
      <c r="A757" s="23"/>
      <c r="B757" s="24"/>
      <c r="C757" s="21"/>
      <c r="D757" s="21"/>
      <c r="E757" s="17"/>
      <c r="F757" s="17"/>
      <c r="G757" s="25"/>
      <c r="H757" s="25"/>
      <c r="I757" s="14"/>
      <c r="J757" s="14"/>
      <c r="K757" s="14"/>
      <c r="L757" s="95"/>
    </row>
    <row r="758" spans="1:12" ht="15.75">
      <c r="A758" s="23"/>
      <c r="B758" s="24"/>
      <c r="C758" s="21"/>
      <c r="D758" s="17"/>
      <c r="E758" s="17"/>
      <c r="F758" s="17"/>
      <c r="G758" s="25"/>
      <c r="H758" s="25"/>
      <c r="I758" s="14"/>
      <c r="J758" s="14"/>
      <c r="K758" s="14"/>
      <c r="L758" s="95"/>
    </row>
    <row r="759" spans="1:12" ht="15.75">
      <c r="A759" s="23"/>
      <c r="B759" s="24"/>
      <c r="C759" s="21"/>
      <c r="D759" s="17"/>
      <c r="E759" s="17"/>
      <c r="F759" s="17"/>
      <c r="G759" s="25"/>
      <c r="H759" s="25"/>
      <c r="I759" s="14"/>
      <c r="J759" s="14"/>
      <c r="K759" s="14"/>
      <c r="L759" s="95"/>
    </row>
    <row r="760" spans="1:12" ht="15.75">
      <c r="A760" s="23"/>
      <c r="B760" s="24"/>
      <c r="C760" s="21"/>
      <c r="D760" s="17"/>
      <c r="E760" s="17"/>
      <c r="F760" s="17"/>
      <c r="G760" s="21"/>
      <c r="H760" s="21"/>
      <c r="I760" s="14"/>
      <c r="J760" s="14"/>
      <c r="K760" s="14"/>
      <c r="L760" s="95"/>
    </row>
    <row r="761" spans="1:12" ht="15.75">
      <c r="A761" s="23"/>
      <c r="B761" s="24"/>
      <c r="C761" s="21"/>
      <c r="D761" s="21"/>
      <c r="E761" s="21"/>
      <c r="F761" s="21"/>
      <c r="G761" s="21"/>
      <c r="H761" s="21"/>
      <c r="I761" s="14"/>
      <c r="J761" s="14"/>
      <c r="K761" s="14"/>
      <c r="L761" s="95"/>
    </row>
    <row r="762" spans="1:12" ht="15.75">
      <c r="A762" s="23"/>
      <c r="B762" s="24"/>
      <c r="C762" s="21"/>
      <c r="D762" s="21"/>
      <c r="E762" s="21"/>
      <c r="F762" s="21"/>
      <c r="G762" s="21"/>
      <c r="H762" s="21"/>
      <c r="I762" s="14"/>
      <c r="J762" s="14"/>
      <c r="K762" s="14"/>
      <c r="L762" s="95"/>
    </row>
    <row r="763" spans="1:12" ht="15.75">
      <c r="A763" s="23"/>
      <c r="B763" s="28"/>
      <c r="C763" s="29"/>
      <c r="D763" s="17"/>
      <c r="E763" s="17"/>
      <c r="F763" s="17"/>
      <c r="G763" s="19"/>
      <c r="H763" s="17"/>
      <c r="I763" s="14"/>
      <c r="J763" s="14"/>
      <c r="K763" s="14"/>
      <c r="L763" s="95"/>
    </row>
    <row r="764" spans="1:12" ht="15.75">
      <c r="A764" s="23"/>
      <c r="B764" s="28"/>
      <c r="C764" s="29"/>
      <c r="D764" s="17"/>
      <c r="E764" s="17"/>
      <c r="F764" s="17"/>
      <c r="G764" s="19"/>
      <c r="H764" s="17"/>
      <c r="I764" s="14"/>
      <c r="J764" s="14"/>
      <c r="K764" s="14"/>
      <c r="L764" s="95"/>
    </row>
    <row r="765" spans="1:12" ht="15.75">
      <c r="A765" s="23"/>
      <c r="B765" s="28"/>
      <c r="C765" s="29"/>
      <c r="D765" s="17"/>
      <c r="E765" s="17"/>
      <c r="F765" s="17"/>
      <c r="G765" s="19"/>
      <c r="H765" s="17"/>
      <c r="I765" s="14"/>
      <c r="J765" s="14"/>
      <c r="K765" s="14"/>
      <c r="L765" s="95"/>
    </row>
    <row r="766" spans="1:12" ht="15.75">
      <c r="A766" s="23"/>
      <c r="B766" s="28"/>
      <c r="C766" s="29"/>
      <c r="D766" s="17"/>
      <c r="E766" s="17"/>
      <c r="F766" s="17"/>
      <c r="G766" s="19"/>
      <c r="H766" s="17"/>
      <c r="I766" s="14"/>
      <c r="J766" s="14"/>
      <c r="K766" s="14"/>
      <c r="L766" s="95"/>
    </row>
    <row r="767" spans="1:12" ht="15.75">
      <c r="A767" s="23"/>
      <c r="B767" s="28"/>
      <c r="C767" s="29"/>
      <c r="D767" s="17"/>
      <c r="E767" s="17"/>
      <c r="F767" s="17"/>
      <c r="G767" s="19"/>
      <c r="H767" s="17"/>
      <c r="I767" s="14"/>
      <c r="J767" s="14"/>
      <c r="K767" s="14"/>
      <c r="L767" s="95"/>
    </row>
    <row r="768" spans="1:12" ht="15.75">
      <c r="A768" s="23"/>
      <c r="B768" s="28"/>
      <c r="C768" s="29"/>
      <c r="D768" s="17"/>
      <c r="E768" s="17"/>
      <c r="F768" s="17"/>
      <c r="G768" s="19"/>
      <c r="H768" s="17"/>
      <c r="I768" s="14"/>
      <c r="J768" s="14"/>
      <c r="K768" s="14"/>
      <c r="L768" s="95"/>
    </row>
    <row r="769" spans="1:12" ht="15.75">
      <c r="A769" s="23"/>
      <c r="B769" s="28"/>
      <c r="C769" s="29"/>
      <c r="D769" s="17"/>
      <c r="E769" s="17"/>
      <c r="F769" s="17"/>
      <c r="G769" s="19"/>
      <c r="H769" s="17"/>
      <c r="I769" s="14"/>
      <c r="J769" s="14"/>
      <c r="K769" s="14"/>
      <c r="L769" s="95"/>
    </row>
    <row r="770" spans="1:12" ht="15.75">
      <c r="A770" s="23"/>
      <c r="B770" s="28"/>
      <c r="C770" s="29"/>
      <c r="D770" s="29"/>
      <c r="E770" s="17"/>
      <c r="F770" s="17"/>
      <c r="G770" s="19"/>
      <c r="H770" s="17"/>
      <c r="I770" s="14"/>
      <c r="J770" s="14"/>
      <c r="K770" s="14"/>
      <c r="L770" s="95"/>
    </row>
    <row r="771" spans="1:12" ht="15.75">
      <c r="A771" s="23"/>
      <c r="B771" s="28"/>
      <c r="C771" s="29"/>
      <c r="D771" s="29"/>
      <c r="E771" s="17"/>
      <c r="F771" s="17"/>
      <c r="G771" s="19"/>
      <c r="H771" s="17"/>
      <c r="I771" s="14"/>
      <c r="J771" s="14"/>
      <c r="K771" s="14"/>
      <c r="L771" s="95"/>
    </row>
    <row r="772" spans="1:12" ht="15.75">
      <c r="A772" s="23"/>
      <c r="B772" s="28"/>
      <c r="C772" s="29"/>
      <c r="D772" s="29"/>
      <c r="E772" s="17"/>
      <c r="F772" s="17"/>
      <c r="G772" s="19"/>
      <c r="H772" s="17"/>
      <c r="I772" s="14"/>
      <c r="J772" s="14"/>
      <c r="K772" s="14"/>
      <c r="L772" s="95"/>
    </row>
    <row r="773" spans="1:12" ht="15.75">
      <c r="A773" s="23"/>
      <c r="B773" s="28"/>
      <c r="C773" s="29"/>
      <c r="D773" s="17"/>
      <c r="E773" s="17"/>
      <c r="F773" s="17"/>
      <c r="G773" s="19"/>
      <c r="H773" s="17"/>
      <c r="I773" s="14"/>
      <c r="J773" s="14"/>
      <c r="K773" s="14"/>
      <c r="L773" s="95"/>
    </row>
    <row r="774" spans="1:12" ht="15.75">
      <c r="A774" s="23"/>
      <c r="B774" s="28"/>
      <c r="C774" s="29"/>
      <c r="D774" s="17"/>
      <c r="E774" s="17"/>
      <c r="F774" s="17"/>
      <c r="G774" s="19"/>
      <c r="H774" s="17"/>
      <c r="I774" s="14"/>
      <c r="J774" s="14"/>
      <c r="K774" s="14"/>
      <c r="L774" s="95"/>
    </row>
    <row r="775" spans="1:12" ht="15.75">
      <c r="A775" s="23"/>
      <c r="B775" s="28"/>
      <c r="C775" s="29"/>
      <c r="D775" s="29"/>
      <c r="E775" s="17"/>
      <c r="F775" s="17"/>
      <c r="G775" s="12"/>
      <c r="H775" s="17"/>
      <c r="I775" s="14"/>
      <c r="J775" s="14"/>
      <c r="K775" s="14"/>
      <c r="L775" s="95"/>
    </row>
    <row r="776" spans="1:12" ht="15.75">
      <c r="A776" s="23"/>
      <c r="B776" s="28"/>
      <c r="C776" s="29"/>
      <c r="D776" s="29"/>
      <c r="E776" s="17"/>
      <c r="F776" s="17"/>
      <c r="G776" s="12"/>
      <c r="H776" s="17"/>
      <c r="I776" s="14"/>
      <c r="J776" s="14"/>
      <c r="K776" s="14"/>
      <c r="L776" s="95"/>
    </row>
    <row r="777" spans="1:12" ht="15.75">
      <c r="A777" s="23"/>
      <c r="B777" s="28"/>
      <c r="C777" s="29"/>
      <c r="D777" s="29"/>
      <c r="E777" s="17"/>
      <c r="F777" s="17"/>
      <c r="G777" s="12"/>
      <c r="H777" s="17"/>
      <c r="I777" s="14"/>
      <c r="J777" s="14"/>
      <c r="K777" s="14"/>
      <c r="L777" s="95"/>
    </row>
    <row r="778" spans="1:12" ht="15.75">
      <c r="A778" s="23"/>
      <c r="B778" s="28"/>
      <c r="C778" s="29"/>
      <c r="D778" s="29"/>
      <c r="E778" s="17"/>
      <c r="F778" s="17"/>
      <c r="G778" s="12"/>
      <c r="H778" s="17"/>
      <c r="I778" s="14"/>
      <c r="J778" s="14"/>
      <c r="K778" s="14"/>
      <c r="L778" s="95"/>
    </row>
    <row r="779" spans="1:12" ht="15.75">
      <c r="A779" s="23"/>
      <c r="B779" s="28"/>
      <c r="C779" s="29"/>
      <c r="D779" s="29"/>
      <c r="E779" s="17"/>
      <c r="F779" s="17"/>
      <c r="G779" s="12"/>
      <c r="H779" s="17"/>
      <c r="I779" s="14"/>
      <c r="J779" s="14"/>
      <c r="K779" s="14"/>
      <c r="L779" s="95"/>
    </row>
    <row r="780" spans="1:12" ht="15.75">
      <c r="A780" s="23"/>
      <c r="B780" s="24"/>
      <c r="C780" s="21"/>
      <c r="D780" s="21"/>
      <c r="E780" s="21"/>
      <c r="F780" s="21"/>
      <c r="G780" s="21"/>
      <c r="H780" s="25"/>
      <c r="I780" s="14"/>
      <c r="J780" s="14"/>
      <c r="K780" s="14"/>
      <c r="L780" s="95"/>
    </row>
    <row r="781" spans="1:12" ht="15.75">
      <c r="A781" s="23"/>
      <c r="B781" s="24"/>
      <c r="C781" s="21"/>
      <c r="D781" s="21"/>
      <c r="E781" s="21"/>
      <c r="F781" s="21"/>
      <c r="G781" s="25"/>
      <c r="H781" s="25"/>
      <c r="I781" s="14"/>
      <c r="J781" s="14"/>
      <c r="K781" s="14"/>
      <c r="L781" s="95"/>
    </row>
    <row r="782" spans="1:12" ht="15.75">
      <c r="A782" s="23"/>
      <c r="B782" s="28"/>
      <c r="C782" s="29"/>
      <c r="D782" s="17"/>
      <c r="E782" s="17"/>
      <c r="F782" s="17"/>
      <c r="G782" s="12"/>
      <c r="H782" s="12"/>
      <c r="I782" s="14"/>
      <c r="J782" s="14"/>
      <c r="K782" s="14"/>
      <c r="L782" s="95"/>
    </row>
    <row r="783" spans="1:12" ht="15.75">
      <c r="A783" s="23"/>
      <c r="B783" s="28"/>
      <c r="C783" s="29"/>
      <c r="D783" s="17"/>
      <c r="E783" s="17"/>
      <c r="F783" s="17"/>
      <c r="G783" s="12"/>
      <c r="H783" s="12"/>
      <c r="I783" s="14"/>
      <c r="J783" s="14"/>
      <c r="K783" s="14"/>
      <c r="L783" s="95"/>
    </row>
    <row r="784" spans="1:12" ht="15.75">
      <c r="A784" s="23"/>
      <c r="B784" s="28"/>
      <c r="C784" s="29"/>
      <c r="D784" s="17"/>
      <c r="E784" s="17"/>
      <c r="F784" s="17"/>
      <c r="G784" s="12"/>
      <c r="H784" s="12"/>
      <c r="I784" s="14"/>
      <c r="J784" s="14"/>
      <c r="K784" s="14"/>
      <c r="L784" s="95"/>
    </row>
    <row r="785" spans="1:12" ht="15.75">
      <c r="A785" s="23"/>
      <c r="B785" s="28"/>
      <c r="C785" s="29"/>
      <c r="D785" s="17"/>
      <c r="E785" s="17"/>
      <c r="F785" s="17"/>
      <c r="G785" s="19"/>
      <c r="H785" s="19"/>
      <c r="I785" s="14"/>
      <c r="J785" s="14"/>
      <c r="K785" s="14"/>
      <c r="L785" s="95"/>
    </row>
    <row r="786" spans="1:12" ht="15.75">
      <c r="A786" s="23"/>
      <c r="B786" s="28"/>
      <c r="C786" s="29"/>
      <c r="D786" s="17"/>
      <c r="E786" s="17"/>
      <c r="F786" s="17"/>
      <c r="G786" s="19"/>
      <c r="H786" s="19"/>
      <c r="I786" s="14"/>
      <c r="J786" s="14"/>
      <c r="K786" s="14"/>
      <c r="L786" s="95"/>
    </row>
    <row r="787" spans="1:12" ht="15.75">
      <c r="A787" s="23"/>
      <c r="B787" s="28"/>
      <c r="C787" s="29"/>
      <c r="D787" s="17"/>
      <c r="E787" s="17"/>
      <c r="F787" s="17"/>
      <c r="G787" s="19"/>
      <c r="H787" s="19"/>
      <c r="I787" s="14"/>
      <c r="J787" s="14"/>
      <c r="K787" s="14"/>
      <c r="L787" s="95"/>
    </row>
    <row r="788" spans="1:12" ht="15.75">
      <c r="A788" s="23"/>
      <c r="B788" s="28"/>
      <c r="C788" s="29"/>
      <c r="D788" s="29"/>
      <c r="E788" s="17"/>
      <c r="F788" s="17"/>
      <c r="G788" s="19"/>
      <c r="H788" s="19"/>
      <c r="I788" s="14"/>
      <c r="J788" s="14"/>
      <c r="K788" s="14"/>
      <c r="L788" s="95"/>
    </row>
    <row r="789" spans="1:12" ht="15.75">
      <c r="A789" s="23"/>
      <c r="B789" s="28"/>
      <c r="C789" s="29"/>
      <c r="D789" s="29"/>
      <c r="E789" s="17"/>
      <c r="F789" s="17"/>
      <c r="G789" s="19"/>
      <c r="H789" s="19"/>
      <c r="I789" s="14"/>
      <c r="J789" s="14"/>
      <c r="K789" s="14"/>
      <c r="L789" s="95"/>
    </row>
    <row r="790" spans="1:12" ht="15.75">
      <c r="A790" s="23"/>
      <c r="B790" s="28"/>
      <c r="C790" s="29"/>
      <c r="D790" s="29"/>
      <c r="E790" s="17"/>
      <c r="F790" s="17"/>
      <c r="G790" s="19"/>
      <c r="H790" s="19"/>
      <c r="I790" s="14"/>
      <c r="J790" s="14"/>
      <c r="K790" s="14"/>
      <c r="L790" s="95"/>
    </row>
    <row r="791" spans="1:12" ht="15.75">
      <c r="A791" s="23"/>
      <c r="B791" s="28"/>
      <c r="C791" s="29"/>
      <c r="D791" s="29"/>
      <c r="E791" s="17"/>
      <c r="F791" s="17"/>
      <c r="G791" s="12"/>
      <c r="H791" s="17"/>
      <c r="I791" s="14"/>
      <c r="J791" s="14"/>
      <c r="K791" s="14"/>
      <c r="L791" s="95"/>
    </row>
    <row r="792" spans="1:12" ht="15.75">
      <c r="A792" s="23"/>
      <c r="B792" s="28"/>
      <c r="C792" s="29"/>
      <c r="D792" s="29"/>
      <c r="E792" s="17"/>
      <c r="F792" s="17"/>
      <c r="G792" s="12"/>
      <c r="H792" s="17"/>
      <c r="I792" s="14"/>
      <c r="J792" s="14"/>
      <c r="K792" s="14"/>
      <c r="L792" s="95"/>
    </row>
    <row r="793" spans="1:12" ht="15.75">
      <c r="A793" s="23"/>
      <c r="B793" s="28"/>
      <c r="C793" s="29"/>
      <c r="D793" s="29"/>
      <c r="E793" s="17"/>
      <c r="F793" s="17"/>
      <c r="G793" s="12"/>
      <c r="H793" s="17"/>
      <c r="I793" s="14"/>
      <c r="J793" s="14"/>
      <c r="K793" s="14"/>
      <c r="L793" s="95"/>
    </row>
    <row r="794" spans="1:12" ht="15.75">
      <c r="A794" s="23"/>
      <c r="B794" s="28"/>
      <c r="C794" s="29"/>
      <c r="D794" s="29"/>
      <c r="E794" s="17"/>
      <c r="F794" s="17"/>
      <c r="G794" s="12"/>
      <c r="H794" s="12"/>
      <c r="I794" s="14"/>
      <c r="J794" s="14"/>
      <c r="K794" s="14"/>
      <c r="L794" s="95"/>
    </row>
    <row r="795" spans="1:12" ht="15.75">
      <c r="A795" s="23"/>
      <c r="B795" s="28"/>
      <c r="C795" s="29"/>
      <c r="D795" s="29"/>
      <c r="E795" s="17"/>
      <c r="F795" s="17"/>
      <c r="G795" s="12"/>
      <c r="H795" s="12"/>
      <c r="I795" s="14"/>
      <c r="J795" s="14"/>
      <c r="K795" s="14"/>
      <c r="L795" s="95"/>
    </row>
    <row r="796" spans="1:12" ht="15.75">
      <c r="A796" s="23"/>
      <c r="B796" s="28"/>
      <c r="C796" s="29"/>
      <c r="D796" s="29"/>
      <c r="E796" s="17"/>
      <c r="F796" s="17"/>
      <c r="G796" s="12"/>
      <c r="H796" s="12"/>
      <c r="I796" s="14"/>
      <c r="J796" s="14"/>
      <c r="K796" s="14"/>
      <c r="L796" s="95"/>
    </row>
    <row r="797" spans="1:12" ht="15.75">
      <c r="A797" s="23"/>
      <c r="B797" s="28"/>
      <c r="C797" s="29"/>
      <c r="D797" s="29"/>
      <c r="E797" s="17"/>
      <c r="F797" s="17"/>
      <c r="G797" s="12"/>
      <c r="H797" s="12"/>
      <c r="I797" s="14"/>
      <c r="J797" s="14"/>
      <c r="K797" s="14"/>
      <c r="L797" s="95"/>
    </row>
    <row r="798" spans="1:12" ht="15.75">
      <c r="A798" s="23"/>
      <c r="B798" s="28"/>
      <c r="C798" s="29"/>
      <c r="D798" s="29"/>
      <c r="E798" s="17"/>
      <c r="F798" s="17"/>
      <c r="G798" s="12"/>
      <c r="H798" s="12"/>
      <c r="I798" s="14"/>
      <c r="J798" s="14"/>
      <c r="K798" s="14"/>
      <c r="L798" s="95"/>
    </row>
    <row r="799" spans="1:12" ht="15.75">
      <c r="A799" s="30"/>
      <c r="B799" s="28"/>
      <c r="C799" s="29"/>
      <c r="D799" s="29"/>
      <c r="E799" s="17"/>
      <c r="F799" s="17"/>
      <c r="G799" s="19"/>
      <c r="H799" s="17"/>
      <c r="I799" s="14"/>
      <c r="J799" s="14"/>
      <c r="K799" s="14"/>
      <c r="L799" s="95"/>
    </row>
    <row r="800" spans="1:12" ht="15.75">
      <c r="A800" s="30"/>
      <c r="B800" s="28"/>
      <c r="C800" s="29"/>
      <c r="D800" s="29"/>
      <c r="E800" s="17"/>
      <c r="F800" s="17"/>
      <c r="G800" s="19"/>
      <c r="H800" s="17"/>
      <c r="I800" s="14"/>
      <c r="J800" s="14"/>
      <c r="K800" s="14"/>
      <c r="L800" s="95"/>
    </row>
    <row r="801" spans="1:12" ht="15.75">
      <c r="A801" s="30"/>
      <c r="B801" s="28"/>
      <c r="C801" s="29"/>
      <c r="D801" s="17"/>
      <c r="E801" s="17"/>
      <c r="F801" s="17"/>
      <c r="G801" s="19"/>
      <c r="H801" s="17"/>
      <c r="I801" s="14"/>
      <c r="J801" s="14"/>
      <c r="K801" s="14"/>
      <c r="L801" s="95"/>
    </row>
    <row r="802" spans="1:12" ht="15.75">
      <c r="A802" s="30"/>
      <c r="B802" s="28"/>
      <c r="C802" s="29"/>
      <c r="D802" s="17"/>
      <c r="E802" s="17"/>
      <c r="F802" s="17"/>
      <c r="G802" s="19"/>
      <c r="H802" s="17"/>
      <c r="I802" s="14"/>
      <c r="J802" s="14"/>
      <c r="K802" s="14"/>
      <c r="L802" s="95"/>
    </row>
    <row r="803" spans="1:12" ht="15.75">
      <c r="A803" s="30"/>
      <c r="B803" s="28"/>
      <c r="C803" s="29"/>
      <c r="D803" s="17"/>
      <c r="E803" s="17"/>
      <c r="F803" s="17"/>
      <c r="G803" s="19"/>
      <c r="H803" s="17"/>
      <c r="I803" s="14"/>
      <c r="J803" s="14"/>
      <c r="K803" s="14"/>
      <c r="L803" s="95"/>
    </row>
    <row r="804" spans="1:12" ht="15.75">
      <c r="A804" s="30"/>
      <c r="B804" s="28"/>
      <c r="C804" s="29"/>
      <c r="D804" s="17"/>
      <c r="E804" s="17"/>
      <c r="F804" s="17"/>
      <c r="G804" s="19"/>
      <c r="H804" s="17"/>
      <c r="I804" s="14"/>
      <c r="J804" s="14"/>
      <c r="K804" s="14"/>
      <c r="L804" s="95"/>
    </row>
    <row r="805" spans="1:12" ht="15.75">
      <c r="A805" s="30"/>
      <c r="B805" s="28"/>
      <c r="C805" s="29"/>
      <c r="D805" s="29"/>
      <c r="E805" s="17"/>
      <c r="F805" s="17"/>
      <c r="G805" s="19"/>
      <c r="H805" s="17"/>
      <c r="I805" s="14"/>
      <c r="J805" s="14"/>
      <c r="K805" s="14"/>
      <c r="L805" s="95"/>
    </row>
    <row r="806" spans="1:12" ht="15.75">
      <c r="A806" s="30"/>
      <c r="B806" s="28"/>
      <c r="C806" s="29"/>
      <c r="D806" s="29"/>
      <c r="E806" s="17"/>
      <c r="F806" s="17"/>
      <c r="G806" s="19"/>
      <c r="H806" s="17"/>
      <c r="I806" s="14"/>
      <c r="J806" s="14"/>
      <c r="K806" s="14"/>
      <c r="L806" s="95"/>
    </row>
    <row r="807" spans="1:12" ht="15.75">
      <c r="A807" s="30"/>
      <c r="B807" s="28"/>
      <c r="C807" s="29"/>
      <c r="D807" s="29"/>
      <c r="E807" s="17"/>
      <c r="F807" s="17"/>
      <c r="G807" s="19"/>
      <c r="H807" s="17"/>
      <c r="I807" s="14"/>
      <c r="J807" s="14"/>
      <c r="K807" s="14"/>
      <c r="L807" s="95"/>
    </row>
    <row r="808" spans="1:12" ht="12.75" customHeight="1">
      <c r="A808" s="30"/>
      <c r="B808" s="28"/>
      <c r="C808" s="29"/>
      <c r="D808" s="29"/>
      <c r="E808" s="17"/>
      <c r="F808" s="17"/>
      <c r="G808" s="19"/>
      <c r="H808" s="17"/>
      <c r="I808" s="14"/>
      <c r="J808" s="14"/>
      <c r="K808" s="14"/>
      <c r="L808" s="95"/>
    </row>
    <row r="809" spans="1:12" ht="15.75">
      <c r="A809" s="30"/>
      <c r="B809" s="28"/>
      <c r="C809" s="29"/>
      <c r="D809" s="29"/>
      <c r="E809" s="17"/>
      <c r="F809" s="17"/>
      <c r="G809" s="19"/>
      <c r="H809" s="19"/>
      <c r="I809" s="14"/>
      <c r="J809" s="14"/>
      <c r="K809" s="14"/>
      <c r="L809" s="95"/>
    </row>
    <row r="810" spans="1:12" ht="15.75">
      <c r="A810" s="30"/>
      <c r="B810" s="28"/>
      <c r="C810" s="29"/>
      <c r="D810" s="29"/>
      <c r="E810" s="17"/>
      <c r="F810" s="17"/>
      <c r="G810" s="19"/>
      <c r="H810" s="19"/>
      <c r="I810" s="14"/>
      <c r="J810" s="14"/>
      <c r="K810" s="14"/>
      <c r="L810" s="95"/>
    </row>
    <row r="811" spans="1:12" ht="15.75">
      <c r="A811" s="30"/>
      <c r="B811" s="28"/>
      <c r="C811" s="29"/>
      <c r="D811" s="29"/>
      <c r="E811" s="17"/>
      <c r="F811" s="17"/>
      <c r="G811" s="19"/>
      <c r="H811" s="19"/>
      <c r="I811" s="14"/>
      <c r="J811" s="14"/>
      <c r="K811" s="14"/>
      <c r="L811" s="95"/>
    </row>
    <row r="812" spans="1:12" ht="15.75">
      <c r="A812" s="30"/>
      <c r="B812" s="28"/>
      <c r="C812" s="29"/>
      <c r="D812" s="29"/>
      <c r="E812" s="17"/>
      <c r="F812" s="17"/>
      <c r="G812" s="19"/>
      <c r="H812" s="19"/>
      <c r="I812" s="14"/>
      <c r="J812" s="14"/>
      <c r="K812" s="14"/>
      <c r="L812" s="95"/>
    </row>
    <row r="813" spans="1:12" ht="15.75">
      <c r="A813" s="30"/>
      <c r="B813" s="28"/>
      <c r="C813" s="29"/>
      <c r="D813" s="29"/>
      <c r="E813" s="17"/>
      <c r="F813" s="17"/>
      <c r="G813" s="19"/>
      <c r="H813" s="19"/>
      <c r="I813" s="14"/>
      <c r="J813" s="14"/>
      <c r="K813" s="14"/>
      <c r="L813" s="95"/>
    </row>
    <row r="814" spans="1:12" ht="15.75">
      <c r="A814" s="30"/>
      <c r="B814" s="28"/>
      <c r="C814" s="29"/>
      <c r="D814" s="29"/>
      <c r="E814" s="17"/>
      <c r="F814" s="17"/>
      <c r="G814" s="19"/>
      <c r="H814" s="19"/>
      <c r="I814" s="14"/>
      <c r="J814" s="14"/>
      <c r="K814" s="14"/>
      <c r="L814" s="95"/>
    </row>
    <row r="815" spans="1:12" ht="15.75">
      <c r="A815" s="30"/>
      <c r="B815" s="28"/>
      <c r="C815" s="29"/>
      <c r="D815" s="29"/>
      <c r="E815" s="17"/>
      <c r="F815" s="17"/>
      <c r="G815" s="17"/>
      <c r="H815" s="17"/>
      <c r="I815" s="14"/>
      <c r="J815" s="14"/>
      <c r="K815" s="14"/>
      <c r="L815" s="95"/>
    </row>
    <row r="816" spans="1:12" ht="15.75">
      <c r="A816" s="30"/>
      <c r="B816" s="28"/>
      <c r="C816" s="29"/>
      <c r="D816" s="29"/>
      <c r="E816" s="17"/>
      <c r="F816" s="17"/>
      <c r="G816" s="19"/>
      <c r="H816" s="19"/>
      <c r="I816" s="14"/>
      <c r="J816" s="14"/>
      <c r="K816" s="14"/>
      <c r="L816" s="95"/>
    </row>
    <row r="817" spans="1:12" ht="15.75">
      <c r="A817" s="30"/>
      <c r="B817" s="28"/>
      <c r="C817" s="29"/>
      <c r="D817" s="29"/>
      <c r="E817" s="17"/>
      <c r="F817" s="17"/>
      <c r="G817" s="17"/>
      <c r="H817" s="17"/>
      <c r="I817" s="14"/>
      <c r="J817" s="14"/>
      <c r="K817" s="14"/>
      <c r="L817" s="95"/>
    </row>
    <row r="818" spans="1:12" ht="15.75">
      <c r="A818" s="30"/>
      <c r="B818" s="28"/>
      <c r="C818" s="29"/>
      <c r="D818" s="29"/>
      <c r="E818" s="17"/>
      <c r="F818" s="17"/>
      <c r="G818" s="19"/>
      <c r="H818" s="19"/>
      <c r="I818" s="14"/>
      <c r="J818" s="14"/>
      <c r="K818" s="14"/>
      <c r="L818" s="95"/>
    </row>
    <row r="819" spans="1:12" ht="15.75">
      <c r="A819" s="30"/>
      <c r="B819" s="28"/>
      <c r="C819" s="29"/>
      <c r="D819" s="29"/>
      <c r="E819" s="17"/>
      <c r="F819" s="17"/>
      <c r="G819" s="19"/>
      <c r="H819" s="19"/>
      <c r="I819" s="14"/>
      <c r="J819" s="14"/>
      <c r="K819" s="14"/>
      <c r="L819" s="95"/>
    </row>
    <row r="820" spans="1:235" s="89" customFormat="1" ht="15.75">
      <c r="A820" s="30"/>
      <c r="B820" s="28"/>
      <c r="C820" s="29"/>
      <c r="D820" s="29"/>
      <c r="E820" s="17"/>
      <c r="F820" s="17"/>
      <c r="G820" s="19"/>
      <c r="H820" s="19"/>
      <c r="I820" s="14"/>
      <c r="J820" s="14"/>
      <c r="K820" s="14"/>
      <c r="L820" s="95"/>
      <c r="Q820" s="90"/>
      <c r="R820" s="90"/>
      <c r="S820" s="91"/>
      <c r="T820" s="91"/>
      <c r="U820" s="91"/>
      <c r="V820" s="91"/>
      <c r="W820" s="91"/>
      <c r="X820" s="105"/>
      <c r="Y820" s="92"/>
      <c r="AE820" s="90"/>
      <c r="AF820" s="90"/>
      <c r="AG820" s="91"/>
      <c r="AH820" s="91"/>
      <c r="AI820" s="91"/>
      <c r="AJ820" s="91"/>
      <c r="AK820" s="91"/>
      <c r="AL820" s="105"/>
      <c r="AM820" s="92"/>
      <c r="AS820" s="90"/>
      <c r="AT820" s="90"/>
      <c r="AU820" s="91"/>
      <c r="AV820" s="91"/>
      <c r="AW820" s="91"/>
      <c r="AX820" s="91"/>
      <c r="AY820" s="91"/>
      <c r="AZ820" s="105"/>
      <c r="BA820" s="92"/>
      <c r="BG820" s="90"/>
      <c r="BH820" s="90"/>
      <c r="BI820" s="91"/>
      <c r="BJ820" s="91"/>
      <c r="BK820" s="91"/>
      <c r="BL820" s="91"/>
      <c r="BM820" s="91"/>
      <c r="BN820" s="105"/>
      <c r="BO820" s="92"/>
      <c r="BU820" s="90"/>
      <c r="BV820" s="90"/>
      <c r="BW820" s="91"/>
      <c r="BX820" s="91"/>
      <c r="BY820" s="91"/>
      <c r="BZ820" s="91"/>
      <c r="CA820" s="91"/>
      <c r="CB820" s="105"/>
      <c r="CC820" s="92"/>
      <c r="CI820" s="90"/>
      <c r="CJ820" s="90"/>
      <c r="CK820" s="91"/>
      <c r="CL820" s="91"/>
      <c r="CM820" s="91"/>
      <c r="CN820" s="91"/>
      <c r="CO820" s="91"/>
      <c r="CP820" s="105"/>
      <c r="CQ820" s="92"/>
      <c r="CW820" s="90"/>
      <c r="CX820" s="90"/>
      <c r="CY820" s="91"/>
      <c r="CZ820" s="91"/>
      <c r="DA820" s="91"/>
      <c r="DB820" s="91"/>
      <c r="DC820" s="91"/>
      <c r="DD820" s="105"/>
      <c r="DE820" s="92"/>
      <c r="DK820" s="90"/>
      <c r="DL820" s="90"/>
      <c r="DM820" s="91"/>
      <c r="DN820" s="91"/>
      <c r="DO820" s="91"/>
      <c r="DP820" s="91"/>
      <c r="DQ820" s="91"/>
      <c r="DR820" s="105"/>
      <c r="DS820" s="92"/>
      <c r="DY820" s="90"/>
      <c r="DZ820" s="90"/>
      <c r="EA820" s="91"/>
      <c r="EB820" s="91"/>
      <c r="EC820" s="91"/>
      <c r="ED820" s="91"/>
      <c r="EE820" s="91"/>
      <c r="EF820" s="105"/>
      <c r="EG820" s="92"/>
      <c r="EM820" s="90"/>
      <c r="EN820" s="90"/>
      <c r="EO820" s="91"/>
      <c r="EP820" s="91"/>
      <c r="EQ820" s="91"/>
      <c r="ER820" s="91"/>
      <c r="ES820" s="91"/>
      <c r="ET820" s="105"/>
      <c r="EU820" s="92"/>
      <c r="FA820" s="90"/>
      <c r="FB820" s="90"/>
      <c r="FC820" s="91"/>
      <c r="FD820" s="91"/>
      <c r="FE820" s="91"/>
      <c r="FF820" s="91"/>
      <c r="FG820" s="91"/>
      <c r="FH820" s="105"/>
      <c r="FI820" s="92"/>
      <c r="FO820" s="90"/>
      <c r="FP820" s="90"/>
      <c r="FQ820" s="91"/>
      <c r="FR820" s="91"/>
      <c r="FS820" s="91"/>
      <c r="FT820" s="91"/>
      <c r="FU820" s="91"/>
      <c r="FV820" s="105"/>
      <c r="FW820" s="92"/>
      <c r="GC820" s="90"/>
      <c r="GD820" s="90"/>
      <c r="GE820" s="91"/>
      <c r="GF820" s="91"/>
      <c r="GG820" s="91"/>
      <c r="GH820" s="91"/>
      <c r="GI820" s="91"/>
      <c r="GJ820" s="105"/>
      <c r="GK820" s="92"/>
      <c r="GQ820" s="90"/>
      <c r="GR820" s="90"/>
      <c r="GS820" s="91"/>
      <c r="GT820" s="91"/>
      <c r="GU820" s="91"/>
      <c r="GV820" s="91"/>
      <c r="GW820" s="91"/>
      <c r="GX820" s="105"/>
      <c r="GY820" s="92"/>
      <c r="HE820" s="90"/>
      <c r="HF820" s="90"/>
      <c r="HG820" s="91"/>
      <c r="HH820" s="91"/>
      <c r="HI820" s="91"/>
      <c r="HJ820" s="91"/>
      <c r="HK820" s="91"/>
      <c r="HL820" s="105"/>
      <c r="HM820" s="92"/>
      <c r="HS820" s="90"/>
      <c r="HT820" s="90"/>
      <c r="HU820" s="91"/>
      <c r="HV820" s="91"/>
      <c r="HW820" s="91"/>
      <c r="HX820" s="91"/>
      <c r="HY820" s="91"/>
      <c r="HZ820" s="105"/>
      <c r="IA820" s="92"/>
    </row>
    <row r="821" spans="1:235" s="89" customFormat="1" ht="15.75">
      <c r="A821" s="30"/>
      <c r="B821" s="28"/>
      <c r="C821" s="29"/>
      <c r="D821" s="29"/>
      <c r="E821" s="17"/>
      <c r="F821" s="17"/>
      <c r="G821" s="19"/>
      <c r="H821" s="19"/>
      <c r="I821" s="14"/>
      <c r="J821" s="14"/>
      <c r="K821" s="14"/>
      <c r="L821" s="95"/>
      <c r="Q821" s="90"/>
      <c r="R821" s="90"/>
      <c r="S821" s="91"/>
      <c r="T821" s="91"/>
      <c r="U821" s="91"/>
      <c r="V821" s="91"/>
      <c r="W821" s="91"/>
      <c r="X821" s="105"/>
      <c r="Y821" s="92"/>
      <c r="AE821" s="90"/>
      <c r="AF821" s="90"/>
      <c r="AG821" s="91"/>
      <c r="AH821" s="91"/>
      <c r="AI821" s="91"/>
      <c r="AJ821" s="91"/>
      <c r="AK821" s="91"/>
      <c r="AL821" s="105"/>
      <c r="AM821" s="92"/>
      <c r="AS821" s="90"/>
      <c r="AT821" s="90"/>
      <c r="AU821" s="91"/>
      <c r="AV821" s="91"/>
      <c r="AW821" s="91"/>
      <c r="AX821" s="91"/>
      <c r="AY821" s="91"/>
      <c r="AZ821" s="105"/>
      <c r="BA821" s="92"/>
      <c r="BG821" s="90"/>
      <c r="BH821" s="90"/>
      <c r="BI821" s="91"/>
      <c r="BJ821" s="91"/>
      <c r="BK821" s="91"/>
      <c r="BL821" s="91"/>
      <c r="BM821" s="91"/>
      <c r="BN821" s="105"/>
      <c r="BO821" s="92"/>
      <c r="BU821" s="90"/>
      <c r="BV821" s="90"/>
      <c r="BW821" s="91"/>
      <c r="BX821" s="91"/>
      <c r="BY821" s="91"/>
      <c r="BZ821" s="91"/>
      <c r="CA821" s="91"/>
      <c r="CB821" s="105"/>
      <c r="CC821" s="92"/>
      <c r="CI821" s="90"/>
      <c r="CJ821" s="90"/>
      <c r="CK821" s="91"/>
      <c r="CL821" s="91"/>
      <c r="CM821" s="91"/>
      <c r="CN821" s="91"/>
      <c r="CO821" s="91"/>
      <c r="CP821" s="105"/>
      <c r="CQ821" s="92"/>
      <c r="CW821" s="90"/>
      <c r="CX821" s="90"/>
      <c r="CY821" s="91"/>
      <c r="CZ821" s="91"/>
      <c r="DA821" s="91"/>
      <c r="DB821" s="91"/>
      <c r="DC821" s="91"/>
      <c r="DD821" s="105"/>
      <c r="DE821" s="92"/>
      <c r="DK821" s="90"/>
      <c r="DL821" s="90"/>
      <c r="DM821" s="91"/>
      <c r="DN821" s="91"/>
      <c r="DO821" s="91"/>
      <c r="DP821" s="91"/>
      <c r="DQ821" s="91"/>
      <c r="DR821" s="105"/>
      <c r="DS821" s="92"/>
      <c r="DY821" s="90"/>
      <c r="DZ821" s="90"/>
      <c r="EA821" s="91"/>
      <c r="EB821" s="91"/>
      <c r="EC821" s="91"/>
      <c r="ED821" s="91"/>
      <c r="EE821" s="91"/>
      <c r="EF821" s="105"/>
      <c r="EG821" s="92"/>
      <c r="EM821" s="90"/>
      <c r="EN821" s="90"/>
      <c r="EO821" s="91"/>
      <c r="EP821" s="91"/>
      <c r="EQ821" s="91"/>
      <c r="ER821" s="91"/>
      <c r="ES821" s="91"/>
      <c r="ET821" s="105"/>
      <c r="EU821" s="92"/>
      <c r="FA821" s="90"/>
      <c r="FB821" s="90"/>
      <c r="FC821" s="91"/>
      <c r="FD821" s="91"/>
      <c r="FE821" s="91"/>
      <c r="FF821" s="91"/>
      <c r="FG821" s="91"/>
      <c r="FH821" s="105"/>
      <c r="FI821" s="92"/>
      <c r="FO821" s="90"/>
      <c r="FP821" s="90"/>
      <c r="FQ821" s="91"/>
      <c r="FR821" s="91"/>
      <c r="FS821" s="91"/>
      <c r="FT821" s="91"/>
      <c r="FU821" s="91"/>
      <c r="FV821" s="105"/>
      <c r="FW821" s="92"/>
      <c r="GC821" s="90"/>
      <c r="GD821" s="90"/>
      <c r="GE821" s="91"/>
      <c r="GF821" s="91"/>
      <c r="GG821" s="91"/>
      <c r="GH821" s="91"/>
      <c r="GI821" s="91"/>
      <c r="GJ821" s="105"/>
      <c r="GK821" s="92"/>
      <c r="GQ821" s="90"/>
      <c r="GR821" s="90"/>
      <c r="GS821" s="91"/>
      <c r="GT821" s="91"/>
      <c r="GU821" s="91"/>
      <c r="GV821" s="91"/>
      <c r="GW821" s="91"/>
      <c r="GX821" s="105"/>
      <c r="GY821" s="92"/>
      <c r="HE821" s="90"/>
      <c r="HF821" s="90"/>
      <c r="HG821" s="91"/>
      <c r="HH821" s="91"/>
      <c r="HI821" s="91"/>
      <c r="HJ821" s="91"/>
      <c r="HK821" s="91"/>
      <c r="HL821" s="105"/>
      <c r="HM821" s="92"/>
      <c r="HS821" s="90"/>
      <c r="HT821" s="90"/>
      <c r="HU821" s="91"/>
      <c r="HV821" s="91"/>
      <c r="HW821" s="91"/>
      <c r="HX821" s="91"/>
      <c r="HY821" s="91"/>
      <c r="HZ821" s="105"/>
      <c r="IA821" s="92"/>
    </row>
    <row r="822" spans="1:235" s="89" customFormat="1" ht="15.75">
      <c r="A822" s="30"/>
      <c r="B822" s="28"/>
      <c r="C822" s="29"/>
      <c r="D822" s="29"/>
      <c r="E822" s="17"/>
      <c r="F822" s="17"/>
      <c r="G822" s="19"/>
      <c r="H822" s="19"/>
      <c r="I822" s="14"/>
      <c r="J822" s="14"/>
      <c r="K822" s="14"/>
      <c r="L822" s="95"/>
      <c r="Q822" s="90"/>
      <c r="R822" s="90"/>
      <c r="S822" s="91"/>
      <c r="T822" s="91"/>
      <c r="U822" s="91"/>
      <c r="V822" s="91"/>
      <c r="W822" s="91"/>
      <c r="X822" s="105"/>
      <c r="Y822" s="92"/>
      <c r="AE822" s="90"/>
      <c r="AF822" s="90"/>
      <c r="AG822" s="91"/>
      <c r="AH822" s="91"/>
      <c r="AI822" s="91"/>
      <c r="AJ822" s="91"/>
      <c r="AK822" s="91"/>
      <c r="AL822" s="105"/>
      <c r="AM822" s="92"/>
      <c r="AS822" s="90"/>
      <c r="AT822" s="90"/>
      <c r="AU822" s="91"/>
      <c r="AV822" s="91"/>
      <c r="AW822" s="91"/>
      <c r="AX822" s="91"/>
      <c r="AY822" s="91"/>
      <c r="AZ822" s="105"/>
      <c r="BA822" s="92"/>
      <c r="BG822" s="90"/>
      <c r="BH822" s="90"/>
      <c r="BI822" s="91"/>
      <c r="BJ822" s="91"/>
      <c r="BK822" s="91"/>
      <c r="BL822" s="91"/>
      <c r="BM822" s="91"/>
      <c r="BN822" s="105"/>
      <c r="BO822" s="92"/>
      <c r="BU822" s="90"/>
      <c r="BV822" s="90"/>
      <c r="BW822" s="91"/>
      <c r="BX822" s="91"/>
      <c r="BY822" s="91"/>
      <c r="BZ822" s="91"/>
      <c r="CA822" s="91"/>
      <c r="CB822" s="105"/>
      <c r="CC822" s="92"/>
      <c r="CI822" s="90"/>
      <c r="CJ822" s="90"/>
      <c r="CK822" s="91"/>
      <c r="CL822" s="91"/>
      <c r="CM822" s="91"/>
      <c r="CN822" s="91"/>
      <c r="CO822" s="91"/>
      <c r="CP822" s="105"/>
      <c r="CQ822" s="92"/>
      <c r="CW822" s="90"/>
      <c r="CX822" s="90"/>
      <c r="CY822" s="91"/>
      <c r="CZ822" s="91"/>
      <c r="DA822" s="91"/>
      <c r="DB822" s="91"/>
      <c r="DC822" s="91"/>
      <c r="DD822" s="105"/>
      <c r="DE822" s="92"/>
      <c r="DK822" s="90"/>
      <c r="DL822" s="90"/>
      <c r="DM822" s="91"/>
      <c r="DN822" s="91"/>
      <c r="DO822" s="91"/>
      <c r="DP822" s="91"/>
      <c r="DQ822" s="91"/>
      <c r="DR822" s="105"/>
      <c r="DS822" s="92"/>
      <c r="DY822" s="90"/>
      <c r="DZ822" s="90"/>
      <c r="EA822" s="91"/>
      <c r="EB822" s="91"/>
      <c r="EC822" s="91"/>
      <c r="ED822" s="91"/>
      <c r="EE822" s="91"/>
      <c r="EF822" s="105"/>
      <c r="EG822" s="92"/>
      <c r="EM822" s="90"/>
      <c r="EN822" s="90"/>
      <c r="EO822" s="91"/>
      <c r="EP822" s="91"/>
      <c r="EQ822" s="91"/>
      <c r="ER822" s="91"/>
      <c r="ES822" s="91"/>
      <c r="ET822" s="105"/>
      <c r="EU822" s="92"/>
      <c r="FA822" s="90"/>
      <c r="FB822" s="90"/>
      <c r="FC822" s="91"/>
      <c r="FD822" s="91"/>
      <c r="FE822" s="91"/>
      <c r="FF822" s="91"/>
      <c r="FG822" s="91"/>
      <c r="FH822" s="105"/>
      <c r="FI822" s="92"/>
      <c r="FO822" s="90"/>
      <c r="FP822" s="90"/>
      <c r="FQ822" s="91"/>
      <c r="FR822" s="91"/>
      <c r="FS822" s="91"/>
      <c r="FT822" s="91"/>
      <c r="FU822" s="91"/>
      <c r="FV822" s="105"/>
      <c r="FW822" s="92"/>
      <c r="GC822" s="90"/>
      <c r="GD822" s="90"/>
      <c r="GE822" s="91"/>
      <c r="GF822" s="91"/>
      <c r="GG822" s="91"/>
      <c r="GH822" s="91"/>
      <c r="GI822" s="91"/>
      <c r="GJ822" s="105"/>
      <c r="GK822" s="92"/>
      <c r="GQ822" s="90"/>
      <c r="GR822" s="90"/>
      <c r="GS822" s="91"/>
      <c r="GT822" s="91"/>
      <c r="GU822" s="91"/>
      <c r="GV822" s="91"/>
      <c r="GW822" s="91"/>
      <c r="GX822" s="105"/>
      <c r="GY822" s="92"/>
      <c r="HE822" s="90"/>
      <c r="HF822" s="90"/>
      <c r="HG822" s="91"/>
      <c r="HH822" s="91"/>
      <c r="HI822" s="91"/>
      <c r="HJ822" s="91"/>
      <c r="HK822" s="91"/>
      <c r="HL822" s="105"/>
      <c r="HM822" s="92"/>
      <c r="HS822" s="90"/>
      <c r="HT822" s="90"/>
      <c r="HU822" s="91"/>
      <c r="HV822" s="91"/>
      <c r="HW822" s="91"/>
      <c r="HX822" s="91"/>
      <c r="HY822" s="91"/>
      <c r="HZ822" s="105"/>
      <c r="IA822" s="92"/>
    </row>
    <row r="823" spans="1:235" s="89" customFormat="1" ht="15.75">
      <c r="A823" s="30"/>
      <c r="B823" s="28"/>
      <c r="C823" s="29"/>
      <c r="D823" s="29"/>
      <c r="E823" s="17"/>
      <c r="F823" s="17"/>
      <c r="G823" s="19"/>
      <c r="H823" s="19"/>
      <c r="I823" s="14"/>
      <c r="J823" s="14"/>
      <c r="K823" s="14"/>
      <c r="L823" s="95"/>
      <c r="Q823" s="90"/>
      <c r="R823" s="90"/>
      <c r="S823" s="91"/>
      <c r="T823" s="91"/>
      <c r="U823" s="91"/>
      <c r="V823" s="91"/>
      <c r="W823" s="91"/>
      <c r="X823" s="105"/>
      <c r="Y823" s="92"/>
      <c r="AE823" s="90"/>
      <c r="AF823" s="90"/>
      <c r="AG823" s="91"/>
      <c r="AH823" s="91"/>
      <c r="AI823" s="91"/>
      <c r="AJ823" s="91"/>
      <c r="AK823" s="91"/>
      <c r="AL823" s="105"/>
      <c r="AM823" s="92"/>
      <c r="AS823" s="90"/>
      <c r="AT823" s="90"/>
      <c r="AU823" s="91"/>
      <c r="AV823" s="91"/>
      <c r="AW823" s="91"/>
      <c r="AX823" s="91"/>
      <c r="AY823" s="91"/>
      <c r="AZ823" s="105"/>
      <c r="BA823" s="92"/>
      <c r="BG823" s="90"/>
      <c r="BH823" s="90"/>
      <c r="BI823" s="91"/>
      <c r="BJ823" s="91"/>
      <c r="BK823" s="91"/>
      <c r="BL823" s="91"/>
      <c r="BM823" s="91"/>
      <c r="BN823" s="105"/>
      <c r="BO823" s="92"/>
      <c r="BU823" s="90"/>
      <c r="BV823" s="90"/>
      <c r="BW823" s="91"/>
      <c r="BX823" s="91"/>
      <c r="BY823" s="91"/>
      <c r="BZ823" s="91"/>
      <c r="CA823" s="91"/>
      <c r="CB823" s="105"/>
      <c r="CC823" s="92"/>
      <c r="CI823" s="90"/>
      <c r="CJ823" s="90"/>
      <c r="CK823" s="91"/>
      <c r="CL823" s="91"/>
      <c r="CM823" s="91"/>
      <c r="CN823" s="91"/>
      <c r="CO823" s="91"/>
      <c r="CP823" s="105"/>
      <c r="CQ823" s="92"/>
      <c r="CW823" s="90"/>
      <c r="CX823" s="90"/>
      <c r="CY823" s="91"/>
      <c r="CZ823" s="91"/>
      <c r="DA823" s="91"/>
      <c r="DB823" s="91"/>
      <c r="DC823" s="91"/>
      <c r="DD823" s="105"/>
      <c r="DE823" s="92"/>
      <c r="DK823" s="90"/>
      <c r="DL823" s="90"/>
      <c r="DM823" s="91"/>
      <c r="DN823" s="91"/>
      <c r="DO823" s="91"/>
      <c r="DP823" s="91"/>
      <c r="DQ823" s="91"/>
      <c r="DR823" s="105"/>
      <c r="DS823" s="92"/>
      <c r="DY823" s="90"/>
      <c r="DZ823" s="90"/>
      <c r="EA823" s="91"/>
      <c r="EB823" s="91"/>
      <c r="EC823" s="91"/>
      <c r="ED823" s="91"/>
      <c r="EE823" s="91"/>
      <c r="EF823" s="105"/>
      <c r="EG823" s="92"/>
      <c r="EM823" s="90"/>
      <c r="EN823" s="90"/>
      <c r="EO823" s="91"/>
      <c r="EP823" s="91"/>
      <c r="EQ823" s="91"/>
      <c r="ER823" s="91"/>
      <c r="ES823" s="91"/>
      <c r="ET823" s="105"/>
      <c r="EU823" s="92"/>
      <c r="FA823" s="90"/>
      <c r="FB823" s="90"/>
      <c r="FC823" s="91"/>
      <c r="FD823" s="91"/>
      <c r="FE823" s="91"/>
      <c r="FF823" s="91"/>
      <c r="FG823" s="91"/>
      <c r="FH823" s="105"/>
      <c r="FI823" s="92"/>
      <c r="FO823" s="90"/>
      <c r="FP823" s="90"/>
      <c r="FQ823" s="91"/>
      <c r="FR823" s="91"/>
      <c r="FS823" s="91"/>
      <c r="FT823" s="91"/>
      <c r="FU823" s="91"/>
      <c r="FV823" s="105"/>
      <c r="FW823" s="92"/>
      <c r="GC823" s="90"/>
      <c r="GD823" s="90"/>
      <c r="GE823" s="91"/>
      <c r="GF823" s="91"/>
      <c r="GG823" s="91"/>
      <c r="GH823" s="91"/>
      <c r="GI823" s="91"/>
      <c r="GJ823" s="105"/>
      <c r="GK823" s="92"/>
      <c r="GQ823" s="90"/>
      <c r="GR823" s="90"/>
      <c r="GS823" s="91"/>
      <c r="GT823" s="91"/>
      <c r="GU823" s="91"/>
      <c r="GV823" s="91"/>
      <c r="GW823" s="91"/>
      <c r="GX823" s="105"/>
      <c r="GY823" s="92"/>
      <c r="HE823" s="90"/>
      <c r="HF823" s="90"/>
      <c r="HG823" s="91"/>
      <c r="HH823" s="91"/>
      <c r="HI823" s="91"/>
      <c r="HJ823" s="91"/>
      <c r="HK823" s="91"/>
      <c r="HL823" s="105"/>
      <c r="HM823" s="92"/>
      <c r="HS823" s="90"/>
      <c r="HT823" s="90"/>
      <c r="HU823" s="91"/>
      <c r="HV823" s="91"/>
      <c r="HW823" s="91"/>
      <c r="HX823" s="91"/>
      <c r="HY823" s="91"/>
      <c r="HZ823" s="105"/>
      <c r="IA823" s="92"/>
    </row>
    <row r="824" spans="1:235" s="89" customFormat="1" ht="15.75">
      <c r="A824" s="30"/>
      <c r="B824" s="28"/>
      <c r="C824" s="29"/>
      <c r="D824" s="29"/>
      <c r="E824" s="17"/>
      <c r="F824" s="17"/>
      <c r="G824" s="19"/>
      <c r="H824" s="19"/>
      <c r="I824" s="14"/>
      <c r="J824" s="14"/>
      <c r="K824" s="14"/>
      <c r="L824" s="95"/>
      <c r="Q824" s="90"/>
      <c r="R824" s="90"/>
      <c r="S824" s="91"/>
      <c r="T824" s="91"/>
      <c r="U824" s="91"/>
      <c r="V824" s="91"/>
      <c r="W824" s="91"/>
      <c r="X824" s="105"/>
      <c r="Y824" s="92"/>
      <c r="AE824" s="90"/>
      <c r="AF824" s="90"/>
      <c r="AG824" s="91"/>
      <c r="AH824" s="91"/>
      <c r="AI824" s="91"/>
      <c r="AJ824" s="91"/>
      <c r="AK824" s="91"/>
      <c r="AL824" s="105"/>
      <c r="AM824" s="92"/>
      <c r="AS824" s="90"/>
      <c r="AT824" s="90"/>
      <c r="AU824" s="91"/>
      <c r="AV824" s="91"/>
      <c r="AW824" s="91"/>
      <c r="AX824" s="91"/>
      <c r="AY824" s="91"/>
      <c r="AZ824" s="105"/>
      <c r="BA824" s="92"/>
      <c r="BG824" s="90"/>
      <c r="BH824" s="90"/>
      <c r="BI824" s="91"/>
      <c r="BJ824" s="91"/>
      <c r="BK824" s="91"/>
      <c r="BL824" s="91"/>
      <c r="BM824" s="91"/>
      <c r="BN824" s="105"/>
      <c r="BO824" s="92"/>
      <c r="BU824" s="90"/>
      <c r="BV824" s="90"/>
      <c r="BW824" s="91"/>
      <c r="BX824" s="91"/>
      <c r="BY824" s="91"/>
      <c r="BZ824" s="91"/>
      <c r="CA824" s="91"/>
      <c r="CB824" s="105"/>
      <c r="CC824" s="92"/>
      <c r="CI824" s="90"/>
      <c r="CJ824" s="90"/>
      <c r="CK824" s="91"/>
      <c r="CL824" s="91"/>
      <c r="CM824" s="91"/>
      <c r="CN824" s="91"/>
      <c r="CO824" s="91"/>
      <c r="CP824" s="105"/>
      <c r="CQ824" s="92"/>
      <c r="CW824" s="90"/>
      <c r="CX824" s="90"/>
      <c r="CY824" s="91"/>
      <c r="CZ824" s="91"/>
      <c r="DA824" s="91"/>
      <c r="DB824" s="91"/>
      <c r="DC824" s="91"/>
      <c r="DD824" s="105"/>
      <c r="DE824" s="92"/>
      <c r="DK824" s="90"/>
      <c r="DL824" s="90"/>
      <c r="DM824" s="91"/>
      <c r="DN824" s="91"/>
      <c r="DO824" s="91"/>
      <c r="DP824" s="91"/>
      <c r="DQ824" s="91"/>
      <c r="DR824" s="105"/>
      <c r="DS824" s="92"/>
      <c r="DY824" s="90"/>
      <c r="DZ824" s="90"/>
      <c r="EA824" s="91"/>
      <c r="EB824" s="91"/>
      <c r="EC824" s="91"/>
      <c r="ED824" s="91"/>
      <c r="EE824" s="91"/>
      <c r="EF824" s="105"/>
      <c r="EG824" s="92"/>
      <c r="EM824" s="90"/>
      <c r="EN824" s="90"/>
      <c r="EO824" s="91"/>
      <c r="EP824" s="91"/>
      <c r="EQ824" s="91"/>
      <c r="ER824" s="91"/>
      <c r="ES824" s="91"/>
      <c r="ET824" s="105"/>
      <c r="EU824" s="92"/>
      <c r="FA824" s="90"/>
      <c r="FB824" s="90"/>
      <c r="FC824" s="91"/>
      <c r="FD824" s="91"/>
      <c r="FE824" s="91"/>
      <c r="FF824" s="91"/>
      <c r="FG824" s="91"/>
      <c r="FH824" s="105"/>
      <c r="FI824" s="92"/>
      <c r="FO824" s="90"/>
      <c r="FP824" s="90"/>
      <c r="FQ824" s="91"/>
      <c r="FR824" s="91"/>
      <c r="FS824" s="91"/>
      <c r="FT824" s="91"/>
      <c r="FU824" s="91"/>
      <c r="FV824" s="105"/>
      <c r="FW824" s="92"/>
      <c r="GC824" s="90"/>
      <c r="GD824" s="90"/>
      <c r="GE824" s="91"/>
      <c r="GF824" s="91"/>
      <c r="GG824" s="91"/>
      <c r="GH824" s="91"/>
      <c r="GI824" s="91"/>
      <c r="GJ824" s="105"/>
      <c r="GK824" s="92"/>
      <c r="GQ824" s="90"/>
      <c r="GR824" s="90"/>
      <c r="GS824" s="91"/>
      <c r="GT824" s="91"/>
      <c r="GU824" s="91"/>
      <c r="GV824" s="91"/>
      <c r="GW824" s="91"/>
      <c r="GX824" s="105"/>
      <c r="GY824" s="92"/>
      <c r="HE824" s="90"/>
      <c r="HF824" s="90"/>
      <c r="HG824" s="91"/>
      <c r="HH824" s="91"/>
      <c r="HI824" s="91"/>
      <c r="HJ824" s="91"/>
      <c r="HK824" s="91"/>
      <c r="HL824" s="105"/>
      <c r="HM824" s="92"/>
      <c r="HS824" s="90"/>
      <c r="HT824" s="90"/>
      <c r="HU824" s="91"/>
      <c r="HV824" s="91"/>
      <c r="HW824" s="91"/>
      <c r="HX824" s="91"/>
      <c r="HY824" s="91"/>
      <c r="HZ824" s="105"/>
      <c r="IA824" s="92"/>
    </row>
    <row r="825" spans="1:235" s="89" customFormat="1" ht="15.75">
      <c r="A825" s="30"/>
      <c r="B825" s="28"/>
      <c r="C825" s="29"/>
      <c r="D825" s="29"/>
      <c r="E825" s="17"/>
      <c r="F825" s="17"/>
      <c r="G825" s="17"/>
      <c r="H825" s="19"/>
      <c r="I825" s="14"/>
      <c r="J825" s="14"/>
      <c r="K825" s="14"/>
      <c r="L825" s="95"/>
      <c r="Q825" s="90"/>
      <c r="R825" s="90"/>
      <c r="S825" s="91"/>
      <c r="T825" s="91"/>
      <c r="U825" s="91"/>
      <c r="V825" s="91"/>
      <c r="W825" s="91"/>
      <c r="X825" s="105"/>
      <c r="Y825" s="92"/>
      <c r="AE825" s="90"/>
      <c r="AF825" s="90"/>
      <c r="AG825" s="91"/>
      <c r="AH825" s="91"/>
      <c r="AI825" s="91"/>
      <c r="AJ825" s="91"/>
      <c r="AK825" s="91"/>
      <c r="AL825" s="105"/>
      <c r="AM825" s="92"/>
      <c r="AS825" s="90"/>
      <c r="AT825" s="90"/>
      <c r="AU825" s="91"/>
      <c r="AV825" s="91"/>
      <c r="AW825" s="91"/>
      <c r="AX825" s="91"/>
      <c r="AY825" s="91"/>
      <c r="AZ825" s="105"/>
      <c r="BA825" s="92"/>
      <c r="BG825" s="90"/>
      <c r="BH825" s="90"/>
      <c r="BI825" s="91"/>
      <c r="BJ825" s="91"/>
      <c r="BK825" s="91"/>
      <c r="BL825" s="91"/>
      <c r="BM825" s="91"/>
      <c r="BN825" s="105"/>
      <c r="BO825" s="92"/>
      <c r="BU825" s="90"/>
      <c r="BV825" s="90"/>
      <c r="BW825" s="91"/>
      <c r="BX825" s="91"/>
      <c r="BY825" s="91"/>
      <c r="BZ825" s="91"/>
      <c r="CA825" s="91"/>
      <c r="CB825" s="105"/>
      <c r="CC825" s="92"/>
      <c r="CI825" s="90"/>
      <c r="CJ825" s="90"/>
      <c r="CK825" s="91"/>
      <c r="CL825" s="91"/>
      <c r="CM825" s="91"/>
      <c r="CN825" s="91"/>
      <c r="CO825" s="91"/>
      <c r="CP825" s="105"/>
      <c r="CQ825" s="92"/>
      <c r="CW825" s="90"/>
      <c r="CX825" s="90"/>
      <c r="CY825" s="91"/>
      <c r="CZ825" s="91"/>
      <c r="DA825" s="91"/>
      <c r="DB825" s="91"/>
      <c r="DC825" s="91"/>
      <c r="DD825" s="105"/>
      <c r="DE825" s="92"/>
      <c r="DK825" s="90"/>
      <c r="DL825" s="90"/>
      <c r="DM825" s="91"/>
      <c r="DN825" s="91"/>
      <c r="DO825" s="91"/>
      <c r="DP825" s="91"/>
      <c r="DQ825" s="91"/>
      <c r="DR825" s="105"/>
      <c r="DS825" s="92"/>
      <c r="DY825" s="90"/>
      <c r="DZ825" s="90"/>
      <c r="EA825" s="91"/>
      <c r="EB825" s="91"/>
      <c r="EC825" s="91"/>
      <c r="ED825" s="91"/>
      <c r="EE825" s="91"/>
      <c r="EF825" s="105"/>
      <c r="EG825" s="92"/>
      <c r="EM825" s="90"/>
      <c r="EN825" s="90"/>
      <c r="EO825" s="91"/>
      <c r="EP825" s="91"/>
      <c r="EQ825" s="91"/>
      <c r="ER825" s="91"/>
      <c r="ES825" s="91"/>
      <c r="ET825" s="105"/>
      <c r="EU825" s="92"/>
      <c r="FA825" s="90"/>
      <c r="FB825" s="90"/>
      <c r="FC825" s="91"/>
      <c r="FD825" s="91"/>
      <c r="FE825" s="91"/>
      <c r="FF825" s="91"/>
      <c r="FG825" s="91"/>
      <c r="FH825" s="105"/>
      <c r="FI825" s="92"/>
      <c r="FO825" s="90"/>
      <c r="FP825" s="90"/>
      <c r="FQ825" s="91"/>
      <c r="FR825" s="91"/>
      <c r="FS825" s="91"/>
      <c r="FT825" s="91"/>
      <c r="FU825" s="91"/>
      <c r="FV825" s="105"/>
      <c r="FW825" s="92"/>
      <c r="GC825" s="90"/>
      <c r="GD825" s="90"/>
      <c r="GE825" s="91"/>
      <c r="GF825" s="91"/>
      <c r="GG825" s="91"/>
      <c r="GH825" s="91"/>
      <c r="GI825" s="91"/>
      <c r="GJ825" s="105"/>
      <c r="GK825" s="92"/>
      <c r="GQ825" s="90"/>
      <c r="GR825" s="90"/>
      <c r="GS825" s="91"/>
      <c r="GT825" s="91"/>
      <c r="GU825" s="91"/>
      <c r="GV825" s="91"/>
      <c r="GW825" s="91"/>
      <c r="GX825" s="105"/>
      <c r="GY825" s="92"/>
      <c r="HE825" s="90"/>
      <c r="HF825" s="90"/>
      <c r="HG825" s="91"/>
      <c r="HH825" s="91"/>
      <c r="HI825" s="91"/>
      <c r="HJ825" s="91"/>
      <c r="HK825" s="91"/>
      <c r="HL825" s="105"/>
      <c r="HM825" s="92"/>
      <c r="HS825" s="90"/>
      <c r="HT825" s="90"/>
      <c r="HU825" s="91"/>
      <c r="HV825" s="91"/>
      <c r="HW825" s="91"/>
      <c r="HX825" s="91"/>
      <c r="HY825" s="91"/>
      <c r="HZ825" s="105"/>
      <c r="IA825" s="92"/>
    </row>
    <row r="826" spans="1:12" ht="15.75">
      <c r="A826" s="30"/>
      <c r="B826" s="28"/>
      <c r="C826" s="29"/>
      <c r="D826" s="29"/>
      <c r="E826" s="17"/>
      <c r="F826" s="17"/>
      <c r="G826" s="17"/>
      <c r="H826" s="17"/>
      <c r="I826" s="14"/>
      <c r="J826" s="14"/>
      <c r="K826" s="14"/>
      <c r="L826" s="95"/>
    </row>
    <row r="827" spans="1:12" ht="15.75">
      <c r="A827" s="30"/>
      <c r="B827" s="28"/>
      <c r="C827" s="29"/>
      <c r="D827" s="29"/>
      <c r="E827" s="17"/>
      <c r="F827" s="17"/>
      <c r="G827" s="17"/>
      <c r="H827" s="17"/>
      <c r="I827" s="14"/>
      <c r="J827" s="14"/>
      <c r="K827" s="14"/>
      <c r="L827" s="95"/>
    </row>
    <row r="828" spans="1:12" ht="15.75">
      <c r="A828" s="30"/>
      <c r="B828" s="28"/>
      <c r="C828" s="29"/>
      <c r="D828" s="29"/>
      <c r="E828" s="17"/>
      <c r="F828" s="17"/>
      <c r="G828" s="17"/>
      <c r="H828" s="17"/>
      <c r="I828" s="14"/>
      <c r="J828" s="14"/>
      <c r="K828" s="14"/>
      <c r="L828" s="95"/>
    </row>
    <row r="829" spans="1:12" ht="15.75">
      <c r="A829" s="30"/>
      <c r="B829" s="28"/>
      <c r="C829" s="29"/>
      <c r="D829" s="17"/>
      <c r="E829" s="17"/>
      <c r="F829" s="17"/>
      <c r="G829" s="19"/>
      <c r="H829" s="17"/>
      <c r="I829" s="14"/>
      <c r="J829" s="14"/>
      <c r="K829" s="14"/>
      <c r="L829" s="95"/>
    </row>
    <row r="830" spans="1:12" ht="15.75">
      <c r="A830" s="30"/>
      <c r="B830" s="28"/>
      <c r="C830" s="29"/>
      <c r="D830" s="17"/>
      <c r="E830" s="17"/>
      <c r="F830" s="17"/>
      <c r="G830" s="19"/>
      <c r="H830" s="17"/>
      <c r="I830" s="14"/>
      <c r="J830" s="14"/>
      <c r="K830" s="14"/>
      <c r="L830" s="95"/>
    </row>
    <row r="831" spans="1:12" ht="15.75">
      <c r="A831" s="30"/>
      <c r="B831" s="28"/>
      <c r="C831" s="29"/>
      <c r="D831" s="29"/>
      <c r="E831" s="17"/>
      <c r="F831" s="17"/>
      <c r="G831" s="19"/>
      <c r="H831" s="19"/>
      <c r="I831" s="14"/>
      <c r="J831" s="14"/>
      <c r="K831" s="14"/>
      <c r="L831" s="95"/>
    </row>
    <row r="832" spans="1:12" ht="15.75">
      <c r="A832" s="30"/>
      <c r="B832" s="28"/>
      <c r="C832" s="29"/>
      <c r="D832" s="29"/>
      <c r="E832" s="17"/>
      <c r="F832" s="17"/>
      <c r="G832" s="19"/>
      <c r="H832" s="19"/>
      <c r="I832" s="14"/>
      <c r="J832" s="14"/>
      <c r="K832" s="14"/>
      <c r="L832" s="95"/>
    </row>
    <row r="833" spans="1:12" ht="15.75">
      <c r="A833" s="30"/>
      <c r="B833" s="28"/>
      <c r="C833" s="29"/>
      <c r="D833" s="29"/>
      <c r="E833" s="17"/>
      <c r="F833" s="17"/>
      <c r="G833" s="19"/>
      <c r="H833" s="19"/>
      <c r="I833" s="14"/>
      <c r="J833" s="14"/>
      <c r="K833" s="14"/>
      <c r="L833" s="95"/>
    </row>
    <row r="834" spans="1:12" ht="15.75">
      <c r="A834" s="30"/>
      <c r="B834" s="28"/>
      <c r="C834" s="29"/>
      <c r="D834" s="29"/>
      <c r="E834" s="17"/>
      <c r="F834" s="17"/>
      <c r="G834" s="19"/>
      <c r="H834" s="19"/>
      <c r="I834" s="14"/>
      <c r="J834" s="14"/>
      <c r="K834" s="14"/>
      <c r="L834" s="95"/>
    </row>
    <row r="835" spans="1:12" ht="15.75">
      <c r="A835" s="30"/>
      <c r="B835" s="28"/>
      <c r="C835" s="29"/>
      <c r="D835" s="29"/>
      <c r="E835" s="17"/>
      <c r="F835" s="17"/>
      <c r="G835" s="19"/>
      <c r="H835" s="19"/>
      <c r="I835" s="14"/>
      <c r="J835" s="14"/>
      <c r="K835" s="14"/>
      <c r="L835" s="95"/>
    </row>
    <row r="836" spans="1:12" ht="15.75">
      <c r="A836" s="30"/>
      <c r="B836" s="28"/>
      <c r="C836" s="29"/>
      <c r="D836" s="29"/>
      <c r="E836" s="17"/>
      <c r="F836" s="17"/>
      <c r="G836" s="19"/>
      <c r="H836" s="19"/>
      <c r="I836" s="14"/>
      <c r="J836" s="14"/>
      <c r="K836" s="14"/>
      <c r="L836" s="95"/>
    </row>
    <row r="837" spans="1:12" ht="15.75">
      <c r="A837" s="30"/>
      <c r="B837" s="28"/>
      <c r="C837" s="29"/>
      <c r="D837" s="29"/>
      <c r="E837" s="17"/>
      <c r="F837" s="17"/>
      <c r="G837" s="19"/>
      <c r="H837" s="19"/>
      <c r="I837" s="14"/>
      <c r="J837" s="14"/>
      <c r="K837" s="14"/>
      <c r="L837" s="95"/>
    </row>
    <row r="838" spans="1:12" ht="15.75">
      <c r="A838" s="30"/>
      <c r="B838" s="28"/>
      <c r="C838" s="29"/>
      <c r="D838" s="29"/>
      <c r="E838" s="17"/>
      <c r="F838" s="17"/>
      <c r="G838" s="19"/>
      <c r="H838" s="19"/>
      <c r="I838" s="14"/>
      <c r="J838" s="14"/>
      <c r="K838" s="14"/>
      <c r="L838" s="95"/>
    </row>
    <row r="839" spans="1:12" ht="15.75">
      <c r="A839" s="30"/>
      <c r="B839" s="28"/>
      <c r="C839" s="29"/>
      <c r="D839" s="29"/>
      <c r="E839" s="17"/>
      <c r="F839" s="17"/>
      <c r="G839" s="19"/>
      <c r="H839" s="19"/>
      <c r="I839" s="14"/>
      <c r="J839" s="14"/>
      <c r="K839" s="14"/>
      <c r="L839" s="95"/>
    </row>
    <row r="840" spans="1:12" ht="15.75">
      <c r="A840" s="30"/>
      <c r="B840" s="28"/>
      <c r="C840" s="29"/>
      <c r="D840" s="29"/>
      <c r="E840" s="17"/>
      <c r="F840" s="17"/>
      <c r="G840" s="17"/>
      <c r="H840" s="19"/>
      <c r="I840" s="14"/>
      <c r="J840" s="14"/>
      <c r="K840" s="14"/>
      <c r="L840" s="95"/>
    </row>
    <row r="841" spans="1:12" ht="15.75">
      <c r="A841" s="30"/>
      <c r="B841" s="28"/>
      <c r="C841" s="29"/>
      <c r="D841" s="29"/>
      <c r="E841" s="17"/>
      <c r="F841" s="17"/>
      <c r="G841" s="17"/>
      <c r="H841" s="17"/>
      <c r="I841" s="14"/>
      <c r="J841" s="14"/>
      <c r="K841" s="14"/>
      <c r="L841" s="95"/>
    </row>
    <row r="842" spans="1:12" ht="15.75">
      <c r="A842" s="30"/>
      <c r="B842" s="28"/>
      <c r="C842" s="29"/>
      <c r="D842" s="29"/>
      <c r="E842" s="17"/>
      <c r="F842" s="17"/>
      <c r="G842" s="19"/>
      <c r="H842" s="19"/>
      <c r="I842" s="14"/>
      <c r="J842" s="14"/>
      <c r="K842" s="14"/>
      <c r="L842" s="95"/>
    </row>
    <row r="843" spans="1:12" ht="15.75">
      <c r="A843" s="30"/>
      <c r="B843" s="28"/>
      <c r="C843" s="29"/>
      <c r="D843" s="29"/>
      <c r="E843" s="17"/>
      <c r="F843" s="17"/>
      <c r="G843" s="19"/>
      <c r="H843" s="19"/>
      <c r="I843" s="14"/>
      <c r="J843" s="14"/>
      <c r="K843" s="14"/>
      <c r="L843" s="95"/>
    </row>
    <row r="844" spans="1:12" ht="15.75">
      <c r="A844" s="30"/>
      <c r="B844" s="28"/>
      <c r="C844" s="29"/>
      <c r="D844" s="29"/>
      <c r="E844" s="17"/>
      <c r="F844" s="17"/>
      <c r="G844" s="19"/>
      <c r="H844" s="19"/>
      <c r="I844" s="14"/>
      <c r="J844" s="14"/>
      <c r="K844" s="14"/>
      <c r="L844" s="95"/>
    </row>
    <row r="845" spans="1:12" ht="15.75">
      <c r="A845" s="30"/>
      <c r="B845" s="28"/>
      <c r="C845" s="29"/>
      <c r="D845" s="29"/>
      <c r="E845" s="17"/>
      <c r="F845" s="17"/>
      <c r="G845" s="19"/>
      <c r="H845" s="19"/>
      <c r="I845" s="14"/>
      <c r="J845" s="14"/>
      <c r="K845" s="14"/>
      <c r="L845" s="95"/>
    </row>
    <row r="846" spans="1:12" ht="15.75">
      <c r="A846" s="30"/>
      <c r="B846" s="28"/>
      <c r="C846" s="29"/>
      <c r="D846" s="29"/>
      <c r="E846" s="17"/>
      <c r="F846" s="17"/>
      <c r="G846" s="19"/>
      <c r="H846" s="19"/>
      <c r="I846" s="14"/>
      <c r="J846" s="14"/>
      <c r="K846" s="14"/>
      <c r="L846" s="95"/>
    </row>
    <row r="847" spans="1:12" ht="15.75">
      <c r="A847" s="30"/>
      <c r="B847" s="28"/>
      <c r="C847" s="29"/>
      <c r="D847" s="29"/>
      <c r="E847" s="17"/>
      <c r="F847" s="17"/>
      <c r="G847" s="19"/>
      <c r="H847" s="19"/>
      <c r="I847" s="14"/>
      <c r="J847" s="14"/>
      <c r="K847" s="14"/>
      <c r="L847" s="95"/>
    </row>
    <row r="848" spans="1:12" ht="15.75">
      <c r="A848" s="30"/>
      <c r="B848" s="28"/>
      <c r="C848" s="29"/>
      <c r="D848" s="29"/>
      <c r="E848" s="17"/>
      <c r="F848" s="17"/>
      <c r="G848" s="19"/>
      <c r="H848" s="19"/>
      <c r="I848" s="14"/>
      <c r="J848" s="14"/>
      <c r="K848" s="14"/>
      <c r="L848" s="95"/>
    </row>
    <row r="849" spans="1:12" ht="15.75">
      <c r="A849" s="30"/>
      <c r="B849" s="28"/>
      <c r="C849" s="29"/>
      <c r="D849" s="29"/>
      <c r="E849" s="17"/>
      <c r="F849" s="17"/>
      <c r="G849" s="19"/>
      <c r="H849" s="19"/>
      <c r="I849" s="14"/>
      <c r="J849" s="14"/>
      <c r="K849" s="14"/>
      <c r="L849" s="95"/>
    </row>
    <row r="850" spans="1:12" ht="15.75">
      <c r="A850" s="30"/>
      <c r="B850" s="28"/>
      <c r="C850" s="29"/>
      <c r="D850" s="29"/>
      <c r="E850" s="17"/>
      <c r="F850" s="17"/>
      <c r="G850" s="19"/>
      <c r="H850" s="19"/>
      <c r="I850" s="14"/>
      <c r="J850" s="14"/>
      <c r="K850" s="14"/>
      <c r="L850" s="95"/>
    </row>
    <row r="851" spans="1:12" ht="15.75">
      <c r="A851" s="30"/>
      <c r="B851" s="28"/>
      <c r="C851" s="29"/>
      <c r="D851" s="29"/>
      <c r="E851" s="17"/>
      <c r="F851" s="17"/>
      <c r="G851" s="19"/>
      <c r="H851" s="19"/>
      <c r="I851" s="14"/>
      <c r="J851" s="14"/>
      <c r="K851" s="14"/>
      <c r="L851" s="95"/>
    </row>
    <row r="852" spans="1:12" ht="15.75">
      <c r="A852" s="30"/>
      <c r="B852" s="28"/>
      <c r="C852" s="29"/>
      <c r="D852" s="29"/>
      <c r="E852" s="17"/>
      <c r="F852" s="17"/>
      <c r="G852" s="19"/>
      <c r="H852" s="19"/>
      <c r="I852" s="14"/>
      <c r="J852" s="14"/>
      <c r="K852" s="14"/>
      <c r="L852" s="95"/>
    </row>
    <row r="853" spans="1:12" ht="15.75">
      <c r="A853" s="30"/>
      <c r="B853" s="28"/>
      <c r="C853" s="29"/>
      <c r="D853" s="29"/>
      <c r="E853" s="17"/>
      <c r="F853" s="17"/>
      <c r="G853" s="19"/>
      <c r="H853" s="19"/>
      <c r="I853" s="14"/>
      <c r="J853" s="14"/>
      <c r="K853" s="14"/>
      <c r="L853" s="95"/>
    </row>
    <row r="854" spans="1:12" ht="15.75">
      <c r="A854" s="30"/>
      <c r="B854" s="28"/>
      <c r="C854" s="29"/>
      <c r="D854" s="29"/>
      <c r="E854" s="17"/>
      <c r="F854" s="17"/>
      <c r="G854" s="19"/>
      <c r="H854" s="19"/>
      <c r="I854" s="14"/>
      <c r="J854" s="14"/>
      <c r="K854" s="14"/>
      <c r="L854" s="95"/>
    </row>
    <row r="855" spans="1:12" ht="15.75">
      <c r="A855" s="30"/>
      <c r="B855" s="28"/>
      <c r="C855" s="29"/>
      <c r="D855" s="29"/>
      <c r="E855" s="17"/>
      <c r="F855" s="17"/>
      <c r="G855" s="19"/>
      <c r="H855" s="19"/>
      <c r="I855" s="14"/>
      <c r="J855" s="14"/>
      <c r="K855" s="14"/>
      <c r="L855" s="95"/>
    </row>
    <row r="856" spans="1:12" ht="15.75">
      <c r="A856" s="30"/>
      <c r="B856" s="28"/>
      <c r="C856" s="29"/>
      <c r="D856" s="29"/>
      <c r="E856" s="17"/>
      <c r="F856" s="17"/>
      <c r="G856" s="19"/>
      <c r="H856" s="19"/>
      <c r="I856" s="14"/>
      <c r="J856" s="14"/>
      <c r="K856" s="14"/>
      <c r="L856" s="95"/>
    </row>
    <row r="857" spans="1:12" ht="15.75">
      <c r="A857" s="30"/>
      <c r="B857" s="28"/>
      <c r="C857" s="29"/>
      <c r="D857" s="29"/>
      <c r="E857" s="17"/>
      <c r="F857" s="17"/>
      <c r="G857" s="19"/>
      <c r="H857" s="19"/>
      <c r="I857" s="14"/>
      <c r="J857" s="14"/>
      <c r="K857" s="14"/>
      <c r="L857" s="95"/>
    </row>
    <row r="858" spans="1:12" ht="15.75">
      <c r="A858" s="30"/>
      <c r="B858" s="28"/>
      <c r="C858" s="29"/>
      <c r="D858" s="29"/>
      <c r="E858" s="17"/>
      <c r="F858" s="17"/>
      <c r="G858" s="19"/>
      <c r="H858" s="19"/>
      <c r="I858" s="14"/>
      <c r="J858" s="14"/>
      <c r="K858" s="14"/>
      <c r="L858" s="95"/>
    </row>
    <row r="859" spans="1:12" ht="15.75">
      <c r="A859" s="30"/>
      <c r="B859" s="28"/>
      <c r="C859" s="29"/>
      <c r="D859" s="29"/>
      <c r="E859" s="17"/>
      <c r="F859" s="17"/>
      <c r="G859" s="19"/>
      <c r="H859" s="17"/>
      <c r="I859" s="14"/>
      <c r="J859" s="14"/>
      <c r="K859" s="14"/>
      <c r="L859" s="95"/>
    </row>
    <row r="860" spans="1:12" ht="15.75">
      <c r="A860" s="30"/>
      <c r="B860" s="28"/>
      <c r="C860" s="29"/>
      <c r="D860" s="29"/>
      <c r="E860" s="17"/>
      <c r="F860" s="17"/>
      <c r="G860" s="17"/>
      <c r="H860" s="19"/>
      <c r="I860" s="14"/>
      <c r="J860" s="14"/>
      <c r="K860" s="14"/>
      <c r="L860" s="95"/>
    </row>
    <row r="861" spans="1:12" ht="15.75">
      <c r="A861" s="30"/>
      <c r="B861" s="28"/>
      <c r="C861" s="29"/>
      <c r="D861" s="29"/>
      <c r="E861" s="17"/>
      <c r="F861" s="17"/>
      <c r="G861" s="17"/>
      <c r="H861" s="17"/>
      <c r="I861" s="14"/>
      <c r="J861" s="14"/>
      <c r="K861" s="14"/>
      <c r="L861" s="95"/>
    </row>
    <row r="862" spans="1:12" ht="15.75">
      <c r="A862" s="30"/>
      <c r="B862" s="28"/>
      <c r="C862" s="29"/>
      <c r="D862" s="29"/>
      <c r="E862" s="17"/>
      <c r="F862" s="17"/>
      <c r="G862" s="19"/>
      <c r="H862" s="19"/>
      <c r="I862" s="14"/>
      <c r="J862" s="14"/>
      <c r="K862" s="14"/>
      <c r="L862" s="95"/>
    </row>
    <row r="863" spans="1:12" ht="15.75">
      <c r="A863" s="30"/>
      <c r="B863" s="28"/>
      <c r="C863" s="29"/>
      <c r="D863" s="29"/>
      <c r="E863" s="17"/>
      <c r="F863" s="17"/>
      <c r="G863" s="19"/>
      <c r="H863" s="19"/>
      <c r="I863" s="14"/>
      <c r="J863" s="14"/>
      <c r="K863" s="14"/>
      <c r="L863" s="95"/>
    </row>
    <row r="864" spans="1:12" ht="15.75">
      <c r="A864" s="30"/>
      <c r="B864" s="28"/>
      <c r="C864" s="29"/>
      <c r="D864" s="29"/>
      <c r="E864" s="17"/>
      <c r="F864" s="17"/>
      <c r="G864" s="19"/>
      <c r="H864" s="19"/>
      <c r="I864" s="14"/>
      <c r="J864" s="14"/>
      <c r="K864" s="14"/>
      <c r="L864" s="95"/>
    </row>
    <row r="865" spans="1:12" ht="15.75">
      <c r="A865" s="30"/>
      <c r="B865" s="28"/>
      <c r="C865" s="29"/>
      <c r="D865" s="29"/>
      <c r="E865" s="17"/>
      <c r="F865" s="17"/>
      <c r="G865" s="19"/>
      <c r="H865" s="19"/>
      <c r="I865" s="14"/>
      <c r="J865" s="14"/>
      <c r="K865" s="14"/>
      <c r="L865" s="95"/>
    </row>
    <row r="866" spans="1:12" ht="15.75">
      <c r="A866" s="30"/>
      <c r="B866" s="28"/>
      <c r="C866" s="29"/>
      <c r="D866" s="29"/>
      <c r="E866" s="17"/>
      <c r="F866" s="17"/>
      <c r="G866" s="19"/>
      <c r="H866" s="19"/>
      <c r="I866" s="14"/>
      <c r="J866" s="14"/>
      <c r="K866" s="14"/>
      <c r="L866" s="95"/>
    </row>
    <row r="867" spans="1:12" ht="15.75">
      <c r="A867" s="30"/>
      <c r="B867" s="28"/>
      <c r="C867" s="29"/>
      <c r="D867" s="29"/>
      <c r="E867" s="17"/>
      <c r="F867" s="17"/>
      <c r="G867" s="19"/>
      <c r="H867" s="19"/>
      <c r="I867" s="14"/>
      <c r="J867" s="14"/>
      <c r="K867" s="14"/>
      <c r="L867" s="95"/>
    </row>
    <row r="868" spans="1:12" ht="15.75">
      <c r="A868" s="30"/>
      <c r="B868" s="28"/>
      <c r="C868" s="29"/>
      <c r="D868" s="29"/>
      <c r="E868" s="17"/>
      <c r="F868" s="17"/>
      <c r="G868" s="19"/>
      <c r="H868" s="19"/>
      <c r="I868" s="14"/>
      <c r="J868" s="14"/>
      <c r="K868" s="14"/>
      <c r="L868" s="95"/>
    </row>
    <row r="869" spans="1:12" ht="15.75">
      <c r="A869" s="30"/>
      <c r="B869" s="28"/>
      <c r="C869" s="29"/>
      <c r="D869" s="29"/>
      <c r="E869" s="17"/>
      <c r="F869" s="17"/>
      <c r="G869" s="19"/>
      <c r="H869" s="19"/>
      <c r="I869" s="14"/>
      <c r="J869" s="14"/>
      <c r="K869" s="14"/>
      <c r="L869" s="95"/>
    </row>
    <row r="870" spans="1:12" ht="15.75">
      <c r="A870" s="30"/>
      <c r="B870" s="28"/>
      <c r="C870" s="29"/>
      <c r="D870" s="29"/>
      <c r="E870" s="17"/>
      <c r="F870" s="17"/>
      <c r="G870" s="19"/>
      <c r="H870" s="19"/>
      <c r="I870" s="14"/>
      <c r="J870" s="14"/>
      <c r="K870" s="14"/>
      <c r="L870" s="95"/>
    </row>
    <row r="871" spans="1:12" ht="15.75">
      <c r="A871" s="30"/>
      <c r="B871" s="28"/>
      <c r="C871" s="29"/>
      <c r="D871" s="29"/>
      <c r="E871" s="17"/>
      <c r="F871" s="17"/>
      <c r="G871" s="19"/>
      <c r="H871" s="19"/>
      <c r="I871" s="14"/>
      <c r="J871" s="14"/>
      <c r="K871" s="14"/>
      <c r="L871" s="95"/>
    </row>
    <row r="872" spans="1:12" ht="15.75">
      <c r="A872" s="30"/>
      <c r="B872" s="28"/>
      <c r="C872" s="29"/>
      <c r="D872" s="29"/>
      <c r="E872" s="17"/>
      <c r="F872" s="17"/>
      <c r="G872" s="19"/>
      <c r="H872" s="19"/>
      <c r="I872" s="14"/>
      <c r="J872" s="14"/>
      <c r="K872" s="14"/>
      <c r="L872" s="95"/>
    </row>
    <row r="873" spans="1:12" ht="15.75">
      <c r="A873" s="30"/>
      <c r="B873" s="28"/>
      <c r="C873" s="29"/>
      <c r="D873" s="29"/>
      <c r="E873" s="17"/>
      <c r="F873" s="17"/>
      <c r="G873" s="19"/>
      <c r="H873" s="19"/>
      <c r="I873" s="14"/>
      <c r="J873" s="14"/>
      <c r="K873" s="14"/>
      <c r="L873" s="95"/>
    </row>
    <row r="874" spans="1:12" ht="15.75">
      <c r="A874" s="30"/>
      <c r="B874" s="28"/>
      <c r="C874" s="29"/>
      <c r="D874" s="29"/>
      <c r="E874" s="17"/>
      <c r="F874" s="17"/>
      <c r="G874" s="19"/>
      <c r="H874" s="19"/>
      <c r="I874" s="14"/>
      <c r="J874" s="14"/>
      <c r="K874" s="14"/>
      <c r="L874" s="95"/>
    </row>
    <row r="875" spans="1:12" ht="15.75">
      <c r="A875" s="30"/>
      <c r="B875" s="28"/>
      <c r="C875" s="29"/>
      <c r="D875" s="29"/>
      <c r="E875" s="17"/>
      <c r="F875" s="17"/>
      <c r="G875" s="19"/>
      <c r="H875" s="19"/>
      <c r="I875" s="14"/>
      <c r="J875" s="14"/>
      <c r="K875" s="14"/>
      <c r="L875" s="95"/>
    </row>
    <row r="876" spans="1:12" ht="15.75">
      <c r="A876" s="30"/>
      <c r="B876" s="28"/>
      <c r="C876" s="29"/>
      <c r="D876" s="29"/>
      <c r="E876" s="17"/>
      <c r="F876" s="17"/>
      <c r="G876" s="19"/>
      <c r="H876" s="17"/>
      <c r="I876" s="14"/>
      <c r="J876" s="14"/>
      <c r="K876" s="14"/>
      <c r="L876" s="95"/>
    </row>
    <row r="877" spans="1:12" ht="15.75">
      <c r="A877" s="30"/>
      <c r="B877" s="28"/>
      <c r="C877" s="29"/>
      <c r="D877" s="29"/>
      <c r="E877" s="17"/>
      <c r="F877" s="17"/>
      <c r="G877" s="19"/>
      <c r="H877" s="17"/>
      <c r="I877" s="14"/>
      <c r="J877" s="14"/>
      <c r="K877" s="14"/>
      <c r="L877" s="95"/>
    </row>
    <row r="878" spans="1:12" ht="15.75">
      <c r="A878" s="30"/>
      <c r="B878" s="28"/>
      <c r="C878" s="29"/>
      <c r="D878" s="29"/>
      <c r="E878" s="17"/>
      <c r="F878" s="17"/>
      <c r="G878" s="19"/>
      <c r="H878" s="17"/>
      <c r="I878" s="14"/>
      <c r="J878" s="14"/>
      <c r="K878" s="14"/>
      <c r="L878" s="95"/>
    </row>
    <row r="879" spans="1:12" ht="15.75">
      <c r="A879" s="30"/>
      <c r="B879" s="28"/>
      <c r="C879" s="29"/>
      <c r="D879" s="29"/>
      <c r="E879" s="17"/>
      <c r="F879" s="17"/>
      <c r="G879" s="19"/>
      <c r="H879" s="19"/>
      <c r="I879" s="14"/>
      <c r="J879" s="14"/>
      <c r="K879" s="14"/>
      <c r="L879" s="95"/>
    </row>
    <row r="880" spans="1:12" ht="15.75">
      <c r="A880" s="30"/>
      <c r="B880" s="28"/>
      <c r="C880" s="29"/>
      <c r="D880" s="29"/>
      <c r="E880" s="17"/>
      <c r="F880" s="17"/>
      <c r="G880" s="19"/>
      <c r="H880" s="19"/>
      <c r="I880" s="14"/>
      <c r="J880" s="14"/>
      <c r="K880" s="14"/>
      <c r="L880" s="95"/>
    </row>
    <row r="881" spans="1:12" ht="15.75">
      <c r="A881" s="30"/>
      <c r="B881" s="28"/>
      <c r="C881" s="29"/>
      <c r="D881" s="29"/>
      <c r="E881" s="17"/>
      <c r="F881" s="17"/>
      <c r="G881" s="19"/>
      <c r="H881" s="19"/>
      <c r="I881" s="14"/>
      <c r="J881" s="14"/>
      <c r="K881" s="14"/>
      <c r="L881" s="95"/>
    </row>
    <row r="882" spans="1:12" ht="15.75">
      <c r="A882" s="30"/>
      <c r="B882" s="28"/>
      <c r="C882" s="29"/>
      <c r="D882" s="29"/>
      <c r="E882" s="17"/>
      <c r="F882" s="17"/>
      <c r="G882" s="19"/>
      <c r="H882" s="19"/>
      <c r="I882" s="14"/>
      <c r="J882" s="14"/>
      <c r="K882" s="14"/>
      <c r="L882" s="95"/>
    </row>
    <row r="883" spans="1:12" ht="15.75">
      <c r="A883" s="30"/>
      <c r="B883" s="28"/>
      <c r="C883" s="29"/>
      <c r="D883" s="29"/>
      <c r="E883" s="17"/>
      <c r="F883" s="17"/>
      <c r="G883" s="19"/>
      <c r="H883" s="19"/>
      <c r="I883" s="14"/>
      <c r="J883" s="14"/>
      <c r="K883" s="14"/>
      <c r="L883" s="95"/>
    </row>
    <row r="884" spans="1:12" ht="15.75">
      <c r="A884" s="30"/>
      <c r="B884" s="28"/>
      <c r="C884" s="29"/>
      <c r="D884" s="29"/>
      <c r="E884" s="17"/>
      <c r="F884" s="17"/>
      <c r="G884" s="19"/>
      <c r="H884" s="19"/>
      <c r="I884" s="14"/>
      <c r="J884" s="14"/>
      <c r="K884" s="14"/>
      <c r="L884" s="95"/>
    </row>
    <row r="885" spans="1:12" ht="15.75">
      <c r="A885" s="30"/>
      <c r="B885" s="28"/>
      <c r="C885" s="29"/>
      <c r="D885" s="29"/>
      <c r="E885" s="17"/>
      <c r="F885" s="17"/>
      <c r="G885" s="17"/>
      <c r="H885" s="17"/>
      <c r="I885" s="14"/>
      <c r="J885" s="14"/>
      <c r="K885" s="14"/>
      <c r="L885" s="95"/>
    </row>
    <row r="886" spans="1:12" ht="15.75">
      <c r="A886" s="30"/>
      <c r="B886" s="28"/>
      <c r="C886" s="29"/>
      <c r="D886" s="29"/>
      <c r="E886" s="17"/>
      <c r="F886" s="17"/>
      <c r="G886" s="19"/>
      <c r="H886" s="19"/>
      <c r="I886" s="14"/>
      <c r="J886" s="14"/>
      <c r="K886" s="14"/>
      <c r="L886" s="95"/>
    </row>
    <row r="887" spans="1:12" ht="15.75">
      <c r="A887" s="30"/>
      <c r="B887" s="28"/>
      <c r="C887" s="29"/>
      <c r="D887" s="29"/>
      <c r="E887" s="17"/>
      <c r="F887" s="17"/>
      <c r="G887" s="19"/>
      <c r="H887" s="19"/>
      <c r="I887" s="14"/>
      <c r="J887" s="14"/>
      <c r="K887" s="14"/>
      <c r="L887" s="95"/>
    </row>
    <row r="888" spans="1:12" ht="15.75">
      <c r="A888" s="30"/>
      <c r="B888" s="28"/>
      <c r="C888" s="29"/>
      <c r="D888" s="29"/>
      <c r="E888" s="17"/>
      <c r="F888" s="17"/>
      <c r="G888" s="19"/>
      <c r="H888" s="17"/>
      <c r="I888" s="14"/>
      <c r="J888" s="14"/>
      <c r="K888" s="14"/>
      <c r="L888" s="95"/>
    </row>
    <row r="889" spans="1:12" ht="15.75">
      <c r="A889" s="30"/>
      <c r="B889" s="28"/>
      <c r="C889" s="29"/>
      <c r="D889" s="29"/>
      <c r="E889" s="17"/>
      <c r="F889" s="17"/>
      <c r="G889" s="19"/>
      <c r="H889" s="17"/>
      <c r="I889" s="14"/>
      <c r="J889" s="14"/>
      <c r="K889" s="14"/>
      <c r="L889" s="95"/>
    </row>
    <row r="890" spans="1:12" ht="15.75">
      <c r="A890" s="30"/>
      <c r="B890" s="28"/>
      <c r="C890" s="29"/>
      <c r="D890" s="29"/>
      <c r="E890" s="17"/>
      <c r="F890" s="17"/>
      <c r="G890" s="19"/>
      <c r="H890" s="17"/>
      <c r="I890" s="14"/>
      <c r="J890" s="14"/>
      <c r="K890" s="14"/>
      <c r="L890" s="95"/>
    </row>
    <row r="891" spans="1:12" ht="15.75">
      <c r="A891" s="30"/>
      <c r="B891" s="28"/>
      <c r="C891" s="29"/>
      <c r="D891" s="29"/>
      <c r="E891" s="17"/>
      <c r="F891" s="17"/>
      <c r="G891" s="19"/>
      <c r="H891" s="17"/>
      <c r="I891" s="14"/>
      <c r="J891" s="14"/>
      <c r="K891" s="14"/>
      <c r="L891" s="95"/>
    </row>
    <row r="892" spans="1:12" ht="15.75">
      <c r="A892" s="30"/>
      <c r="B892" s="28"/>
      <c r="C892" s="29"/>
      <c r="D892" s="29"/>
      <c r="E892" s="17"/>
      <c r="F892" s="17"/>
      <c r="G892" s="19"/>
      <c r="H892" s="17"/>
      <c r="I892" s="14"/>
      <c r="J892" s="14"/>
      <c r="K892" s="14"/>
      <c r="L892" s="95"/>
    </row>
    <row r="893" spans="1:12" ht="15.75">
      <c r="A893" s="30"/>
      <c r="B893" s="28"/>
      <c r="C893" s="29"/>
      <c r="D893" s="29"/>
      <c r="E893" s="17"/>
      <c r="F893" s="17"/>
      <c r="G893" s="19"/>
      <c r="H893" s="19"/>
      <c r="I893" s="14"/>
      <c r="J893" s="14"/>
      <c r="K893" s="14"/>
      <c r="L893" s="95"/>
    </row>
    <row r="894" spans="1:12" ht="15.75">
      <c r="A894" s="30"/>
      <c r="B894" s="28"/>
      <c r="C894" s="29"/>
      <c r="D894" s="17"/>
      <c r="E894" s="17"/>
      <c r="F894" s="17"/>
      <c r="G894" s="29"/>
      <c r="H894" s="29"/>
      <c r="I894" s="14"/>
      <c r="J894" s="14"/>
      <c r="K894" s="14"/>
      <c r="L894" s="95"/>
    </row>
    <row r="895" spans="1:12" ht="15.75">
      <c r="A895" s="30"/>
      <c r="B895" s="28"/>
      <c r="C895" s="29"/>
      <c r="D895" s="17"/>
      <c r="E895" s="17"/>
      <c r="F895" s="17"/>
      <c r="G895" s="29"/>
      <c r="H895" s="29"/>
      <c r="I895" s="14"/>
      <c r="J895" s="14"/>
      <c r="K895" s="14"/>
      <c r="L895" s="95"/>
    </row>
    <row r="896" spans="1:12" s="93" customFormat="1" ht="15.75">
      <c r="A896" s="30"/>
      <c r="B896" s="28"/>
      <c r="C896" s="29"/>
      <c r="D896" s="17"/>
      <c r="E896" s="17"/>
      <c r="F896" s="17"/>
      <c r="G896" s="29"/>
      <c r="H896" s="29"/>
      <c r="I896" s="14"/>
      <c r="J896" s="14"/>
      <c r="K896" s="14"/>
      <c r="L896" s="95"/>
    </row>
    <row r="897" spans="1:12" s="93" customFormat="1" ht="15.75">
      <c r="A897" s="30"/>
      <c r="B897" s="28"/>
      <c r="C897" s="29"/>
      <c r="D897" s="17"/>
      <c r="E897" s="17"/>
      <c r="F897" s="17"/>
      <c r="G897" s="29"/>
      <c r="H897" s="29"/>
      <c r="I897" s="14"/>
      <c r="J897" s="14"/>
      <c r="K897" s="14"/>
      <c r="L897" s="95"/>
    </row>
    <row r="898" spans="1:12" ht="15.75">
      <c r="A898" s="30"/>
      <c r="B898" s="28"/>
      <c r="C898" s="29"/>
      <c r="D898" s="17"/>
      <c r="E898" s="17"/>
      <c r="F898" s="17"/>
      <c r="G898" s="19"/>
      <c r="H898" s="19"/>
      <c r="I898" s="14"/>
      <c r="J898" s="14"/>
      <c r="K898" s="14"/>
      <c r="L898" s="95"/>
    </row>
    <row r="899" spans="1:12" ht="15.75">
      <c r="A899" s="30"/>
      <c r="B899" s="28"/>
      <c r="C899" s="29"/>
      <c r="D899" s="29"/>
      <c r="E899" s="17"/>
      <c r="F899" s="17"/>
      <c r="G899" s="19"/>
      <c r="H899" s="29"/>
      <c r="I899" s="14"/>
      <c r="J899" s="14"/>
      <c r="K899" s="14"/>
      <c r="L899" s="95"/>
    </row>
    <row r="900" spans="1:12" ht="15.75">
      <c r="A900" s="30"/>
      <c r="B900" s="28"/>
      <c r="C900" s="29"/>
      <c r="D900" s="17"/>
      <c r="E900" s="17"/>
      <c r="F900" s="17"/>
      <c r="G900" s="19"/>
      <c r="H900" s="19"/>
      <c r="I900" s="14"/>
      <c r="J900" s="14"/>
      <c r="K900" s="14"/>
      <c r="L900" s="95"/>
    </row>
    <row r="901" spans="1:12" ht="15.75">
      <c r="A901" s="30"/>
      <c r="B901" s="28"/>
      <c r="C901" s="29"/>
      <c r="D901" s="29"/>
      <c r="E901" s="17"/>
      <c r="F901" s="17"/>
      <c r="G901" s="19"/>
      <c r="H901" s="19"/>
      <c r="I901" s="14"/>
      <c r="J901" s="14"/>
      <c r="K901" s="14"/>
      <c r="L901" s="95"/>
    </row>
    <row r="902" spans="1:12" ht="15.75">
      <c r="A902" s="30"/>
      <c r="B902" s="28"/>
      <c r="C902" s="29"/>
      <c r="D902" s="29"/>
      <c r="E902" s="17"/>
      <c r="F902" s="17"/>
      <c r="G902" s="19"/>
      <c r="H902" s="29"/>
      <c r="I902" s="14"/>
      <c r="J902" s="14"/>
      <c r="K902" s="14"/>
      <c r="L902" s="95"/>
    </row>
    <row r="903" spans="1:12" ht="15.75">
      <c r="A903" s="30"/>
      <c r="B903" s="28"/>
      <c r="C903" s="29"/>
      <c r="D903" s="29"/>
      <c r="E903" s="17"/>
      <c r="F903" s="17"/>
      <c r="G903" s="19"/>
      <c r="H903" s="29"/>
      <c r="I903" s="14"/>
      <c r="J903" s="14"/>
      <c r="K903" s="14"/>
      <c r="L903" s="95"/>
    </row>
    <row r="904" spans="1:12" ht="15.75">
      <c r="A904" s="30"/>
      <c r="B904" s="28"/>
      <c r="C904" s="29"/>
      <c r="D904" s="29"/>
      <c r="E904" s="17"/>
      <c r="F904" s="17"/>
      <c r="G904" s="19"/>
      <c r="H904" s="29"/>
      <c r="I904" s="14"/>
      <c r="J904" s="14"/>
      <c r="K904" s="14"/>
      <c r="L904" s="95"/>
    </row>
    <row r="905" spans="1:12" ht="15.75">
      <c r="A905" s="30"/>
      <c r="B905" s="28"/>
      <c r="C905" s="29"/>
      <c r="D905" s="29"/>
      <c r="E905" s="17"/>
      <c r="F905" s="17"/>
      <c r="G905" s="19"/>
      <c r="H905" s="29"/>
      <c r="I905" s="14"/>
      <c r="J905" s="14"/>
      <c r="K905" s="14"/>
      <c r="L905" s="95"/>
    </row>
    <row r="906" spans="1:12" ht="15.75">
      <c r="A906" s="30"/>
      <c r="B906" s="28"/>
      <c r="C906" s="29"/>
      <c r="D906" s="29"/>
      <c r="E906" s="17"/>
      <c r="F906" s="17"/>
      <c r="G906" s="19"/>
      <c r="H906" s="29"/>
      <c r="I906" s="14"/>
      <c r="J906" s="14"/>
      <c r="K906" s="14"/>
      <c r="L906" s="95"/>
    </row>
    <row r="907" spans="1:12" ht="15.75">
      <c r="A907" s="30"/>
      <c r="B907" s="28"/>
      <c r="C907" s="29"/>
      <c r="D907" s="17"/>
      <c r="E907" s="17"/>
      <c r="F907" s="17"/>
      <c r="G907" s="29"/>
      <c r="H907" s="29"/>
      <c r="I907" s="14"/>
      <c r="J907" s="14"/>
      <c r="K907" s="14"/>
      <c r="L907" s="95"/>
    </row>
    <row r="908" spans="1:12" ht="15.75">
      <c r="A908" s="30"/>
      <c r="B908" s="28"/>
      <c r="C908" s="29"/>
      <c r="D908" s="29"/>
      <c r="E908" s="17"/>
      <c r="F908" s="17"/>
      <c r="G908" s="19"/>
      <c r="H908" s="29"/>
      <c r="I908" s="14"/>
      <c r="J908" s="14"/>
      <c r="K908" s="14"/>
      <c r="L908" s="95"/>
    </row>
    <row r="909" spans="1:12" ht="15.75">
      <c r="A909" s="30"/>
      <c r="B909" s="28"/>
      <c r="C909" s="29"/>
      <c r="D909" s="29"/>
      <c r="E909" s="17"/>
      <c r="F909" s="17"/>
      <c r="G909" s="19"/>
      <c r="H909" s="29"/>
      <c r="I909" s="14"/>
      <c r="J909" s="14"/>
      <c r="K909" s="14"/>
      <c r="L909" s="95"/>
    </row>
    <row r="910" spans="1:12" ht="15.75">
      <c r="A910" s="30"/>
      <c r="B910" s="28"/>
      <c r="C910" s="29"/>
      <c r="D910" s="29"/>
      <c r="E910" s="17"/>
      <c r="F910" s="17"/>
      <c r="G910" s="19"/>
      <c r="H910" s="29"/>
      <c r="I910" s="14"/>
      <c r="J910" s="14"/>
      <c r="K910" s="14"/>
      <c r="L910" s="95"/>
    </row>
    <row r="911" spans="1:12" ht="15.75">
      <c r="A911" s="30"/>
      <c r="B911" s="28"/>
      <c r="C911" s="29"/>
      <c r="D911" s="29"/>
      <c r="E911" s="17"/>
      <c r="F911" s="17"/>
      <c r="G911" s="19"/>
      <c r="H911" s="29"/>
      <c r="I911" s="14"/>
      <c r="J911" s="14"/>
      <c r="K911" s="14"/>
      <c r="L911" s="95"/>
    </row>
    <row r="912" spans="1:12" ht="15.75">
      <c r="A912" s="30"/>
      <c r="B912" s="28"/>
      <c r="C912" s="29"/>
      <c r="D912" s="29"/>
      <c r="E912" s="17"/>
      <c r="F912" s="17"/>
      <c r="G912" s="19"/>
      <c r="H912" s="29"/>
      <c r="I912" s="14"/>
      <c r="J912" s="14"/>
      <c r="K912" s="14"/>
      <c r="L912" s="95"/>
    </row>
    <row r="913" spans="1:12" ht="15.75">
      <c r="A913" s="30"/>
      <c r="B913" s="28"/>
      <c r="C913" s="29"/>
      <c r="D913" s="29"/>
      <c r="E913" s="17"/>
      <c r="F913" s="17"/>
      <c r="G913" s="19"/>
      <c r="H913" s="29"/>
      <c r="I913" s="14"/>
      <c r="J913" s="14"/>
      <c r="K913" s="14"/>
      <c r="L913" s="95"/>
    </row>
    <row r="914" spans="1:12" ht="15.75">
      <c r="A914" s="30"/>
      <c r="B914" s="28"/>
      <c r="C914" s="29"/>
      <c r="D914" s="29"/>
      <c r="E914" s="17"/>
      <c r="F914" s="17"/>
      <c r="G914" s="19"/>
      <c r="H914" s="29"/>
      <c r="I914" s="14"/>
      <c r="J914" s="14"/>
      <c r="K914" s="14"/>
      <c r="L914" s="95"/>
    </row>
    <row r="915" spans="1:12" ht="15.75">
      <c r="A915" s="30"/>
      <c r="B915" s="28"/>
      <c r="C915" s="29"/>
      <c r="D915" s="29"/>
      <c r="E915" s="17"/>
      <c r="F915" s="17"/>
      <c r="G915" s="19"/>
      <c r="H915" s="29"/>
      <c r="I915" s="14"/>
      <c r="J915" s="14"/>
      <c r="K915" s="14"/>
      <c r="L915" s="95"/>
    </row>
    <row r="916" spans="1:12" ht="15.75">
      <c r="A916" s="30"/>
      <c r="B916" s="28"/>
      <c r="C916" s="29"/>
      <c r="D916" s="29"/>
      <c r="E916" s="17"/>
      <c r="F916" s="17"/>
      <c r="G916" s="19"/>
      <c r="H916" s="29"/>
      <c r="I916" s="14"/>
      <c r="J916" s="14"/>
      <c r="K916" s="14"/>
      <c r="L916" s="95"/>
    </row>
    <row r="917" spans="1:12" ht="15.75">
      <c r="A917" s="30"/>
      <c r="B917" s="28"/>
      <c r="C917" s="29"/>
      <c r="D917" s="29"/>
      <c r="E917" s="17"/>
      <c r="F917" s="17"/>
      <c r="G917" s="19"/>
      <c r="H917" s="29"/>
      <c r="I917" s="14"/>
      <c r="J917" s="14"/>
      <c r="K917" s="14"/>
      <c r="L917" s="95"/>
    </row>
    <row r="918" spans="1:12" ht="15.75">
      <c r="A918" s="30"/>
      <c r="B918" s="28"/>
      <c r="C918" s="29"/>
      <c r="D918" s="29"/>
      <c r="E918" s="17"/>
      <c r="F918" s="17"/>
      <c r="G918" s="19"/>
      <c r="H918" s="29"/>
      <c r="I918" s="14"/>
      <c r="J918" s="14"/>
      <c r="K918" s="14"/>
      <c r="L918" s="95"/>
    </row>
    <row r="919" spans="1:12" ht="15.75">
      <c r="A919" s="30"/>
      <c r="B919" s="28"/>
      <c r="C919" s="29"/>
      <c r="D919" s="29"/>
      <c r="E919" s="17"/>
      <c r="F919" s="17"/>
      <c r="G919" s="29"/>
      <c r="H919" s="29"/>
      <c r="I919" s="14"/>
      <c r="J919" s="14"/>
      <c r="K919" s="14"/>
      <c r="L919" s="95"/>
    </row>
    <row r="920" spans="1:12" ht="15.75">
      <c r="A920" s="30"/>
      <c r="B920" s="28"/>
      <c r="C920" s="29"/>
      <c r="D920" s="29"/>
      <c r="E920" s="17"/>
      <c r="F920" s="17"/>
      <c r="G920" s="29"/>
      <c r="H920" s="29"/>
      <c r="I920" s="14"/>
      <c r="J920" s="14"/>
      <c r="K920" s="14"/>
      <c r="L920" s="95"/>
    </row>
    <row r="921" spans="1:12" ht="15.75">
      <c r="A921" s="30"/>
      <c r="B921" s="28"/>
      <c r="C921" s="29"/>
      <c r="D921" s="29"/>
      <c r="E921" s="17"/>
      <c r="F921" s="17"/>
      <c r="G921" s="29"/>
      <c r="H921" s="29"/>
      <c r="I921" s="14"/>
      <c r="J921" s="14"/>
      <c r="K921" s="14"/>
      <c r="L921" s="95"/>
    </row>
    <row r="922" spans="1:12" ht="15.75">
      <c r="A922" s="30"/>
      <c r="B922" s="28"/>
      <c r="C922" s="29"/>
      <c r="D922" s="29"/>
      <c r="E922" s="29"/>
      <c r="F922" s="29"/>
      <c r="G922" s="29"/>
      <c r="H922" s="29"/>
      <c r="I922" s="14"/>
      <c r="J922" s="14"/>
      <c r="K922" s="14"/>
      <c r="L922" s="95"/>
    </row>
    <row r="923" spans="1:12" ht="15.75">
      <c r="A923" s="30"/>
      <c r="B923" s="28"/>
      <c r="C923" s="29"/>
      <c r="D923" s="29"/>
      <c r="E923" s="29"/>
      <c r="F923" s="29"/>
      <c r="G923" s="29"/>
      <c r="H923" s="29"/>
      <c r="I923" s="14"/>
      <c r="J923" s="14"/>
      <c r="K923" s="14"/>
      <c r="L923" s="95"/>
    </row>
    <row r="924" spans="1:12" ht="15.75">
      <c r="A924" s="30"/>
      <c r="B924" s="28"/>
      <c r="C924" s="29"/>
      <c r="D924" s="29"/>
      <c r="E924" s="29"/>
      <c r="F924" s="29"/>
      <c r="G924" s="29"/>
      <c r="H924" s="29"/>
      <c r="I924" s="14"/>
      <c r="J924" s="14"/>
      <c r="K924" s="14"/>
      <c r="L924" s="95"/>
    </row>
    <row r="925" spans="1:12" ht="15.75">
      <c r="A925" s="30"/>
      <c r="B925" s="28"/>
      <c r="C925" s="29"/>
      <c r="D925" s="29"/>
      <c r="E925" s="29"/>
      <c r="F925" s="29"/>
      <c r="G925" s="29"/>
      <c r="H925" s="29"/>
      <c r="I925" s="14"/>
      <c r="J925" s="14"/>
      <c r="K925" s="14"/>
      <c r="L925" s="95"/>
    </row>
    <row r="926" spans="1:12" ht="15.75">
      <c r="A926" s="30"/>
      <c r="B926" s="28"/>
      <c r="C926" s="29"/>
      <c r="D926" s="29"/>
      <c r="E926" s="29"/>
      <c r="F926" s="29"/>
      <c r="G926" s="29"/>
      <c r="H926" s="29"/>
      <c r="I926" s="14"/>
      <c r="J926" s="14"/>
      <c r="K926" s="14"/>
      <c r="L926" s="95"/>
    </row>
    <row r="927" spans="1:12" ht="15.75">
      <c r="A927" s="30"/>
      <c r="B927" s="28"/>
      <c r="C927" s="29"/>
      <c r="D927" s="29"/>
      <c r="E927" s="29"/>
      <c r="F927" s="29"/>
      <c r="G927" s="29"/>
      <c r="H927" s="29"/>
      <c r="I927" s="14"/>
      <c r="J927" s="14"/>
      <c r="K927" s="14"/>
      <c r="L927" s="95"/>
    </row>
    <row r="928" spans="1:12" ht="15.75">
      <c r="A928" s="30"/>
      <c r="B928" s="28"/>
      <c r="C928" s="29"/>
      <c r="D928" s="29"/>
      <c r="E928" s="29"/>
      <c r="F928" s="29"/>
      <c r="G928" s="29"/>
      <c r="H928" s="29"/>
      <c r="I928" s="14"/>
      <c r="J928" s="14"/>
      <c r="K928" s="14"/>
      <c r="L928" s="95"/>
    </row>
    <row r="929" spans="1:12" ht="15.75">
      <c r="A929" s="30"/>
      <c r="B929" s="28"/>
      <c r="C929" s="29"/>
      <c r="D929" s="29"/>
      <c r="E929" s="29"/>
      <c r="F929" s="29"/>
      <c r="G929" s="29"/>
      <c r="H929" s="29"/>
      <c r="I929" s="14"/>
      <c r="J929" s="14"/>
      <c r="K929" s="14"/>
      <c r="L929" s="95"/>
    </row>
    <row r="930" spans="1:12" ht="15.75">
      <c r="A930" s="30"/>
      <c r="B930" s="28"/>
      <c r="C930" s="29"/>
      <c r="D930" s="29"/>
      <c r="E930" s="29"/>
      <c r="F930" s="29"/>
      <c r="G930" s="29"/>
      <c r="H930" s="29"/>
      <c r="I930" s="14"/>
      <c r="J930" s="14"/>
      <c r="K930" s="14"/>
      <c r="L930" s="95"/>
    </row>
    <row r="931" spans="1:12" ht="15.75">
      <c r="A931" s="30"/>
      <c r="B931" s="28"/>
      <c r="C931" s="29"/>
      <c r="D931" s="29"/>
      <c r="E931" s="29"/>
      <c r="F931" s="29"/>
      <c r="G931" s="29"/>
      <c r="H931" s="29"/>
      <c r="I931" s="14"/>
      <c r="J931" s="14"/>
      <c r="K931" s="14"/>
      <c r="L931" s="95"/>
    </row>
    <row r="932" spans="1:12" ht="15.75">
      <c r="A932" s="30"/>
      <c r="B932" s="28"/>
      <c r="C932" s="29"/>
      <c r="D932" s="29"/>
      <c r="E932" s="29"/>
      <c r="F932" s="29"/>
      <c r="G932" s="29"/>
      <c r="H932" s="29"/>
      <c r="I932" s="14"/>
      <c r="J932" s="14"/>
      <c r="K932" s="14"/>
      <c r="L932" s="95"/>
    </row>
    <row r="933" spans="1:12" ht="15.75">
      <c r="A933" s="30"/>
      <c r="B933" s="28"/>
      <c r="C933" s="29"/>
      <c r="D933" s="29"/>
      <c r="E933" s="29"/>
      <c r="F933" s="29"/>
      <c r="G933" s="29"/>
      <c r="H933" s="29"/>
      <c r="I933" s="14"/>
      <c r="J933" s="14"/>
      <c r="K933" s="14"/>
      <c r="L933" s="95"/>
    </row>
    <row r="934" spans="1:12" ht="15.75">
      <c r="A934" s="30"/>
      <c r="B934" s="28"/>
      <c r="C934" s="29"/>
      <c r="D934" s="29"/>
      <c r="E934" s="29"/>
      <c r="F934" s="29"/>
      <c r="G934" s="29"/>
      <c r="H934" s="29"/>
      <c r="I934" s="14"/>
      <c r="J934" s="14"/>
      <c r="K934" s="14"/>
      <c r="L934" s="95"/>
    </row>
    <row r="935" spans="1:12" ht="15.75">
      <c r="A935" s="30"/>
      <c r="B935" s="28"/>
      <c r="C935" s="29"/>
      <c r="D935" s="29"/>
      <c r="E935" s="29"/>
      <c r="F935" s="29"/>
      <c r="G935" s="31"/>
      <c r="H935" s="31"/>
      <c r="I935" s="14"/>
      <c r="J935" s="14"/>
      <c r="K935" s="14"/>
      <c r="L935" s="95"/>
    </row>
    <row r="936" spans="1:12" ht="15.75">
      <c r="A936" s="30"/>
      <c r="B936" s="28"/>
      <c r="C936" s="29"/>
      <c r="D936" s="29"/>
      <c r="E936" s="29"/>
      <c r="F936" s="29"/>
      <c r="G936" s="31"/>
      <c r="H936" s="31"/>
      <c r="I936" s="14"/>
      <c r="J936" s="14"/>
      <c r="K936" s="14"/>
      <c r="L936" s="95"/>
    </row>
    <row r="937" spans="1:12" ht="15.75">
      <c r="A937" s="30"/>
      <c r="B937" s="28"/>
      <c r="C937" s="29"/>
      <c r="D937" s="29"/>
      <c r="E937" s="29"/>
      <c r="F937" s="29"/>
      <c r="G937" s="31"/>
      <c r="H937" s="31"/>
      <c r="I937" s="14"/>
      <c r="J937" s="14"/>
      <c r="K937" s="14"/>
      <c r="L937" s="95"/>
    </row>
    <row r="938" spans="1:12" ht="15.75">
      <c r="A938" s="30"/>
      <c r="B938" s="28"/>
      <c r="C938" s="29"/>
      <c r="D938" s="29"/>
      <c r="E938" s="29"/>
      <c r="F938" s="29"/>
      <c r="G938" s="31"/>
      <c r="H938" s="31"/>
      <c r="I938" s="14"/>
      <c r="J938" s="14"/>
      <c r="K938" s="14"/>
      <c r="L938" s="95"/>
    </row>
    <row r="939" spans="1:12" ht="15.75">
      <c r="A939" s="30"/>
      <c r="B939" s="28"/>
      <c r="C939" s="29"/>
      <c r="D939" s="29"/>
      <c r="E939" s="29"/>
      <c r="F939" s="29"/>
      <c r="G939" s="31"/>
      <c r="H939" s="31"/>
      <c r="I939" s="14"/>
      <c r="J939" s="14"/>
      <c r="K939" s="14"/>
      <c r="L939" s="95"/>
    </row>
    <row r="940" spans="1:12" ht="15.75">
      <c r="A940" s="30"/>
      <c r="B940" s="28"/>
      <c r="C940" s="29"/>
      <c r="D940" s="29"/>
      <c r="E940" s="29"/>
      <c r="F940" s="29"/>
      <c r="G940" s="29"/>
      <c r="H940" s="29"/>
      <c r="I940" s="14"/>
      <c r="J940" s="14"/>
      <c r="K940" s="14"/>
      <c r="L940" s="95"/>
    </row>
    <row r="941" spans="1:12" ht="15.75">
      <c r="A941" s="30"/>
      <c r="B941" s="28"/>
      <c r="C941" s="29"/>
      <c r="D941" s="29"/>
      <c r="E941" s="29"/>
      <c r="F941" s="29"/>
      <c r="G941" s="31"/>
      <c r="H941" s="31"/>
      <c r="I941" s="14"/>
      <c r="J941" s="14"/>
      <c r="K941" s="14"/>
      <c r="L941" s="95"/>
    </row>
    <row r="942" spans="1:12" ht="15.75">
      <c r="A942" s="30"/>
      <c r="B942" s="28"/>
      <c r="C942" s="29"/>
      <c r="D942" s="29"/>
      <c r="E942" s="29"/>
      <c r="F942" s="29"/>
      <c r="G942" s="31"/>
      <c r="H942" s="31"/>
      <c r="I942" s="14"/>
      <c r="J942" s="14"/>
      <c r="K942" s="14"/>
      <c r="L942" s="95"/>
    </row>
    <row r="943" spans="1:12" ht="15.75">
      <c r="A943" s="30"/>
      <c r="B943" s="28"/>
      <c r="C943" s="29"/>
      <c r="D943" s="29"/>
      <c r="E943" s="29"/>
      <c r="F943" s="29"/>
      <c r="G943" s="31"/>
      <c r="H943" s="31"/>
      <c r="I943" s="14"/>
      <c r="J943" s="14"/>
      <c r="K943" s="14"/>
      <c r="L943" s="95"/>
    </row>
    <row r="944" spans="1:12" ht="15.75">
      <c r="A944" s="30"/>
      <c r="B944" s="28"/>
      <c r="C944" s="29"/>
      <c r="D944" s="29"/>
      <c r="E944" s="29"/>
      <c r="F944" s="29"/>
      <c r="G944" s="29"/>
      <c r="H944" s="29"/>
      <c r="I944" s="14"/>
      <c r="J944" s="14"/>
      <c r="K944" s="14"/>
      <c r="L944" s="95"/>
    </row>
    <row r="945" spans="1:12" ht="15.75">
      <c r="A945" s="30"/>
      <c r="B945" s="28"/>
      <c r="C945" s="29"/>
      <c r="D945" s="29"/>
      <c r="E945" s="29"/>
      <c r="F945" s="29"/>
      <c r="G945" s="29"/>
      <c r="H945" s="29"/>
      <c r="I945" s="14"/>
      <c r="J945" s="14"/>
      <c r="K945" s="14"/>
      <c r="L945" s="95"/>
    </row>
    <row r="946" spans="1:12" ht="15.75">
      <c r="A946" s="30"/>
      <c r="B946" s="27"/>
      <c r="C946" s="29"/>
      <c r="D946" s="29"/>
      <c r="E946" s="17"/>
      <c r="F946" s="17"/>
      <c r="G946" s="31"/>
      <c r="H946" s="31"/>
      <c r="I946" s="14"/>
      <c r="J946" s="14"/>
      <c r="K946" s="14"/>
      <c r="L946" s="95"/>
    </row>
    <row r="947" spans="1:12" ht="15.75">
      <c r="A947" s="30"/>
      <c r="B947" s="27"/>
      <c r="C947" s="29"/>
      <c r="D947" s="29"/>
      <c r="E947" s="17"/>
      <c r="F947" s="17"/>
      <c r="G947" s="29"/>
      <c r="H947" s="31"/>
      <c r="I947" s="14"/>
      <c r="J947" s="14"/>
      <c r="K947" s="14"/>
      <c r="L947" s="95"/>
    </row>
    <row r="948" spans="1:12" ht="15.75">
      <c r="A948" s="30"/>
      <c r="B948" s="28"/>
      <c r="C948" s="29"/>
      <c r="D948" s="29"/>
      <c r="E948" s="29"/>
      <c r="F948" s="29"/>
      <c r="G948" s="29"/>
      <c r="H948" s="29"/>
      <c r="I948" s="14"/>
      <c r="J948" s="14"/>
      <c r="K948" s="14"/>
      <c r="L948" s="95"/>
    </row>
    <row r="949" spans="1:12" ht="15.75">
      <c r="A949" s="30"/>
      <c r="B949" s="28"/>
      <c r="C949" s="29"/>
      <c r="D949" s="29"/>
      <c r="E949" s="29"/>
      <c r="F949" s="29"/>
      <c r="G949" s="29"/>
      <c r="H949" s="29"/>
      <c r="I949" s="14"/>
      <c r="J949" s="14"/>
      <c r="K949" s="14"/>
      <c r="L949" s="95"/>
    </row>
    <row r="950" spans="1:12" ht="15.75">
      <c r="A950" s="30"/>
      <c r="B950" s="28"/>
      <c r="C950" s="29"/>
      <c r="D950" s="29"/>
      <c r="E950" s="29"/>
      <c r="F950" s="29"/>
      <c r="G950" s="29"/>
      <c r="H950" s="29"/>
      <c r="I950" s="14"/>
      <c r="J950" s="14"/>
      <c r="K950" s="14"/>
      <c r="L950" s="95"/>
    </row>
    <row r="951" spans="1:12" ht="15.75">
      <c r="A951" s="30"/>
      <c r="B951" s="18"/>
      <c r="C951" s="29"/>
      <c r="D951" s="29"/>
      <c r="E951" s="29"/>
      <c r="F951" s="29"/>
      <c r="G951" s="29"/>
      <c r="H951" s="29"/>
      <c r="I951" s="14"/>
      <c r="J951" s="14"/>
      <c r="K951" s="14"/>
      <c r="L951" s="95"/>
    </row>
    <row r="952" spans="1:12" ht="15.75">
      <c r="A952" s="30"/>
      <c r="B952" s="27"/>
      <c r="C952" s="29"/>
      <c r="D952" s="29"/>
      <c r="E952" s="29"/>
      <c r="F952" s="29"/>
      <c r="G952" s="29"/>
      <c r="H952" s="29"/>
      <c r="I952" s="14"/>
      <c r="J952" s="14"/>
      <c r="K952" s="14"/>
      <c r="L952" s="95"/>
    </row>
    <row r="953" spans="1:12" ht="15.75">
      <c r="A953" s="30"/>
      <c r="B953" s="27"/>
      <c r="C953" s="29"/>
      <c r="D953" s="29"/>
      <c r="E953" s="29"/>
      <c r="F953" s="29"/>
      <c r="G953" s="29"/>
      <c r="H953" s="29"/>
      <c r="I953" s="14"/>
      <c r="J953" s="14"/>
      <c r="K953" s="14"/>
      <c r="L953" s="95"/>
    </row>
    <row r="954" spans="1:12" ht="15.75">
      <c r="A954" s="30"/>
      <c r="B954" s="28"/>
      <c r="C954" s="29"/>
      <c r="D954" s="29"/>
      <c r="E954" s="29"/>
      <c r="F954" s="29"/>
      <c r="G954" s="29"/>
      <c r="H954" s="29"/>
      <c r="I954" s="14"/>
      <c r="J954" s="14"/>
      <c r="K954" s="14"/>
      <c r="L954" s="95"/>
    </row>
    <row r="955" spans="1:12" ht="15.75">
      <c r="A955" s="30"/>
      <c r="B955" s="18"/>
      <c r="C955" s="29"/>
      <c r="D955" s="29"/>
      <c r="E955" s="29"/>
      <c r="F955" s="29"/>
      <c r="G955" s="29"/>
      <c r="H955" s="29"/>
      <c r="I955" s="14"/>
      <c r="J955" s="14"/>
      <c r="K955" s="14"/>
      <c r="L955" s="95"/>
    </row>
    <row r="956" spans="1:12" ht="15.75">
      <c r="A956" s="30"/>
      <c r="B956" s="27"/>
      <c r="C956" s="29"/>
      <c r="D956" s="29"/>
      <c r="E956" s="29"/>
      <c r="F956" s="29"/>
      <c r="G956" s="29"/>
      <c r="H956" s="29"/>
      <c r="I956" s="14"/>
      <c r="J956" s="14"/>
      <c r="K956" s="14"/>
      <c r="L956" s="95"/>
    </row>
    <row r="957" spans="1:12" ht="15.75">
      <c r="A957" s="30"/>
      <c r="B957" s="28"/>
      <c r="C957" s="29"/>
      <c r="D957" s="29"/>
      <c r="E957" s="29"/>
      <c r="F957" s="29"/>
      <c r="G957" s="29"/>
      <c r="H957" s="29"/>
      <c r="I957" s="14"/>
      <c r="J957" s="14"/>
      <c r="K957" s="14"/>
      <c r="L957" s="95"/>
    </row>
    <row r="958" spans="1:12" ht="15.75">
      <c r="A958" s="30"/>
      <c r="B958" s="28"/>
      <c r="C958" s="29"/>
      <c r="D958" s="29"/>
      <c r="E958" s="29"/>
      <c r="F958" s="29"/>
      <c r="G958" s="29"/>
      <c r="H958" s="29"/>
      <c r="I958" s="14"/>
      <c r="J958" s="14"/>
      <c r="K958" s="14"/>
      <c r="L958" s="95"/>
    </row>
    <row r="959" spans="1:12" ht="15.75">
      <c r="A959" s="30"/>
      <c r="B959" s="28"/>
      <c r="C959" s="29"/>
      <c r="D959" s="29"/>
      <c r="E959" s="29"/>
      <c r="F959" s="29"/>
      <c r="G959" s="29"/>
      <c r="H959" s="29"/>
      <c r="I959" s="14"/>
      <c r="J959" s="14"/>
      <c r="K959" s="14"/>
      <c r="L959" s="95"/>
    </row>
    <row r="960" spans="1:12" ht="15.75">
      <c r="A960" s="30"/>
      <c r="B960" s="28"/>
      <c r="C960" s="29"/>
      <c r="D960" s="21"/>
      <c r="E960" s="29"/>
      <c r="F960" s="29"/>
      <c r="G960" s="29"/>
      <c r="H960" s="29"/>
      <c r="I960" s="14"/>
      <c r="J960" s="14"/>
      <c r="K960" s="14"/>
      <c r="L960" s="95"/>
    </row>
    <row r="961" spans="1:12" ht="15.75">
      <c r="A961" s="30"/>
      <c r="B961" s="27"/>
      <c r="C961" s="29"/>
      <c r="D961" s="21"/>
      <c r="E961" s="17"/>
      <c r="F961" s="17"/>
      <c r="G961" s="29"/>
      <c r="H961" s="29"/>
      <c r="I961" s="14"/>
      <c r="J961" s="14"/>
      <c r="K961" s="14"/>
      <c r="L961" s="95"/>
    </row>
    <row r="962" spans="1:12" ht="15.75">
      <c r="A962" s="30"/>
      <c r="B962" s="27"/>
      <c r="C962" s="29"/>
      <c r="D962" s="21"/>
      <c r="E962" s="17"/>
      <c r="F962" s="17"/>
      <c r="G962" s="29"/>
      <c r="H962" s="29"/>
      <c r="I962" s="14"/>
      <c r="J962" s="14"/>
      <c r="K962" s="14"/>
      <c r="L962" s="95"/>
    </row>
    <row r="963" spans="1:12" ht="15.75">
      <c r="A963" s="30"/>
      <c r="B963" s="28"/>
      <c r="C963" s="29"/>
      <c r="D963" s="21"/>
      <c r="E963" s="29"/>
      <c r="F963" s="29"/>
      <c r="G963" s="29"/>
      <c r="H963" s="29"/>
      <c r="I963" s="14"/>
      <c r="J963" s="14"/>
      <c r="K963" s="14"/>
      <c r="L963" s="95"/>
    </row>
    <row r="964" spans="1:12" ht="15.75">
      <c r="A964" s="30"/>
      <c r="B964" s="28"/>
      <c r="C964" s="29"/>
      <c r="D964" s="21"/>
      <c r="E964" s="29"/>
      <c r="F964" s="29"/>
      <c r="G964" s="29"/>
      <c r="H964" s="29"/>
      <c r="I964" s="14"/>
      <c r="J964" s="14"/>
      <c r="K964" s="14"/>
      <c r="L964" s="95"/>
    </row>
    <row r="965" spans="1:12" ht="12.75" customHeight="1">
      <c r="A965" s="30"/>
      <c r="B965" s="28"/>
      <c r="C965" s="29"/>
      <c r="D965" s="29"/>
      <c r="E965" s="29"/>
      <c r="F965" s="29"/>
      <c r="G965" s="29"/>
      <c r="H965" s="29"/>
      <c r="I965" s="14"/>
      <c r="J965" s="14"/>
      <c r="K965" s="14"/>
      <c r="L965" s="95"/>
    </row>
    <row r="966" spans="1:12" ht="15.75">
      <c r="A966" s="30"/>
      <c r="B966" s="24"/>
      <c r="C966" s="21"/>
      <c r="D966" s="21"/>
      <c r="E966" s="21"/>
      <c r="F966" s="17"/>
      <c r="G966" s="19"/>
      <c r="H966" s="17"/>
      <c r="I966" s="14"/>
      <c r="J966" s="14"/>
      <c r="K966" s="14"/>
      <c r="L966" s="95"/>
    </row>
    <row r="967" spans="1:12" ht="15.75">
      <c r="A967" s="30"/>
      <c r="B967" s="28"/>
      <c r="C967" s="29"/>
      <c r="D967" s="29"/>
      <c r="E967" s="17"/>
      <c r="F967" s="17"/>
      <c r="G967" s="19"/>
      <c r="H967" s="17"/>
      <c r="I967" s="14"/>
      <c r="J967" s="14"/>
      <c r="K967" s="14"/>
      <c r="L967" s="95"/>
    </row>
    <row r="968" spans="1:12" ht="15.75">
      <c r="A968" s="30"/>
      <c r="B968" s="28"/>
      <c r="C968" s="29"/>
      <c r="D968" s="29"/>
      <c r="E968" s="17"/>
      <c r="F968" s="17"/>
      <c r="G968" s="19"/>
      <c r="H968" s="17"/>
      <c r="I968" s="14"/>
      <c r="J968" s="14"/>
      <c r="K968" s="14"/>
      <c r="L968" s="95"/>
    </row>
    <row r="969" spans="1:12" ht="15.75">
      <c r="A969" s="30"/>
      <c r="B969" s="28"/>
      <c r="C969" s="29"/>
      <c r="D969" s="29"/>
      <c r="E969" s="17"/>
      <c r="F969" s="17"/>
      <c r="G969" s="19"/>
      <c r="H969" s="17"/>
      <c r="I969" s="14"/>
      <c r="J969" s="14"/>
      <c r="K969" s="14"/>
      <c r="L969" s="95"/>
    </row>
    <row r="970" spans="1:12" ht="15.75">
      <c r="A970" s="23"/>
      <c r="B970" s="28"/>
      <c r="C970" s="29"/>
      <c r="D970" s="29"/>
      <c r="E970" s="29"/>
      <c r="F970" s="29"/>
      <c r="G970" s="29"/>
      <c r="H970" s="29"/>
      <c r="I970" s="14"/>
      <c r="J970" s="14"/>
      <c r="K970" s="14"/>
      <c r="L970" s="95"/>
    </row>
    <row r="971" spans="1:12" ht="15.75">
      <c r="A971" s="23"/>
      <c r="B971" s="28"/>
      <c r="C971" s="29"/>
      <c r="D971" s="29"/>
      <c r="E971" s="29"/>
      <c r="F971" s="29"/>
      <c r="G971" s="29"/>
      <c r="H971" s="29"/>
      <c r="I971" s="14"/>
      <c r="J971" s="14"/>
      <c r="K971" s="14"/>
      <c r="L971" s="95"/>
    </row>
    <row r="972" spans="1:12" ht="15.75">
      <c r="A972" s="23"/>
      <c r="B972" s="28"/>
      <c r="C972" s="29"/>
      <c r="D972" s="29"/>
      <c r="E972" s="29"/>
      <c r="F972" s="29"/>
      <c r="G972" s="29"/>
      <c r="H972" s="29"/>
      <c r="I972" s="14"/>
      <c r="J972" s="14"/>
      <c r="K972" s="14"/>
      <c r="L972" s="95"/>
    </row>
    <row r="973" spans="1:12" ht="15.75">
      <c r="A973" s="23"/>
      <c r="B973" s="28"/>
      <c r="C973" s="29"/>
      <c r="D973" s="29"/>
      <c r="E973" s="29"/>
      <c r="F973" s="29"/>
      <c r="G973" s="29"/>
      <c r="H973" s="29"/>
      <c r="I973" s="14"/>
      <c r="J973" s="14"/>
      <c r="K973" s="14"/>
      <c r="L973" s="95"/>
    </row>
    <row r="974" spans="1:12" ht="15.75">
      <c r="A974" s="23"/>
      <c r="B974" s="28"/>
      <c r="C974" s="29"/>
      <c r="D974" s="29"/>
      <c r="E974" s="29"/>
      <c r="F974" s="29"/>
      <c r="G974" s="29"/>
      <c r="H974" s="29"/>
      <c r="I974" s="14"/>
      <c r="J974" s="14"/>
      <c r="K974" s="14"/>
      <c r="L974" s="95"/>
    </row>
    <row r="975" spans="1:12" ht="15.75">
      <c r="A975" s="23"/>
      <c r="B975" s="28"/>
      <c r="C975" s="29"/>
      <c r="D975" s="29"/>
      <c r="E975" s="29"/>
      <c r="F975" s="29"/>
      <c r="G975" s="29"/>
      <c r="H975" s="29"/>
      <c r="I975" s="14"/>
      <c r="J975" s="14"/>
      <c r="K975" s="14"/>
      <c r="L975" s="95"/>
    </row>
    <row r="976" spans="1:12" ht="15.75">
      <c r="A976" s="23"/>
      <c r="B976" s="32"/>
      <c r="C976" s="29"/>
      <c r="D976" s="17"/>
      <c r="E976" s="17"/>
      <c r="F976" s="29"/>
      <c r="G976" s="29"/>
      <c r="H976" s="29"/>
      <c r="I976" s="14"/>
      <c r="J976" s="14"/>
      <c r="K976" s="14"/>
      <c r="L976" s="95"/>
    </row>
    <row r="977" spans="1:12" ht="15.75">
      <c r="A977" s="23"/>
      <c r="B977" s="32"/>
      <c r="C977" s="19"/>
      <c r="D977" s="19"/>
      <c r="E977" s="19"/>
      <c r="F977" s="19"/>
      <c r="G977" s="29"/>
      <c r="H977" s="31"/>
      <c r="I977" s="14"/>
      <c r="J977" s="14"/>
      <c r="K977" s="14"/>
      <c r="L977" s="95"/>
    </row>
    <row r="978" spans="1:12" ht="15.75">
      <c r="A978" s="23"/>
      <c r="B978" s="32"/>
      <c r="C978" s="29"/>
      <c r="D978" s="17"/>
      <c r="E978" s="17"/>
      <c r="F978" s="29"/>
      <c r="G978" s="31"/>
      <c r="H978" s="31"/>
      <c r="I978" s="14"/>
      <c r="J978" s="14"/>
      <c r="K978" s="14"/>
      <c r="L978" s="95"/>
    </row>
    <row r="979" spans="1:12" ht="15.75">
      <c r="A979" s="23"/>
      <c r="B979" s="28"/>
      <c r="C979" s="29"/>
      <c r="D979" s="29"/>
      <c r="E979" s="29"/>
      <c r="F979" s="29"/>
      <c r="G979" s="29"/>
      <c r="H979" s="29"/>
      <c r="I979" s="14"/>
      <c r="J979" s="14"/>
      <c r="K979" s="14"/>
      <c r="L979" s="95"/>
    </row>
    <row r="980" spans="1:12" ht="15.75">
      <c r="A980" s="23"/>
      <c r="B980" s="28"/>
      <c r="C980" s="29"/>
      <c r="D980" s="29"/>
      <c r="E980" s="29"/>
      <c r="F980" s="29"/>
      <c r="G980" s="29"/>
      <c r="H980" s="29"/>
      <c r="I980" s="14"/>
      <c r="J980" s="14"/>
      <c r="K980" s="14"/>
      <c r="L980" s="95"/>
    </row>
    <row r="981" spans="1:12" ht="15.75">
      <c r="A981" s="23"/>
      <c r="B981" s="28"/>
      <c r="C981" s="29"/>
      <c r="D981" s="29"/>
      <c r="E981" s="29"/>
      <c r="F981" s="29"/>
      <c r="G981" s="29"/>
      <c r="H981" s="29"/>
      <c r="I981" s="14"/>
      <c r="J981" s="14"/>
      <c r="K981" s="14"/>
      <c r="L981" s="95"/>
    </row>
    <row r="982" spans="1:12" ht="15.75">
      <c r="A982" s="23"/>
      <c r="B982" s="28"/>
      <c r="C982" s="29"/>
      <c r="D982" s="29"/>
      <c r="E982" s="29"/>
      <c r="F982" s="29"/>
      <c r="G982" s="29"/>
      <c r="H982" s="29"/>
      <c r="I982" s="14"/>
      <c r="J982" s="14"/>
      <c r="K982" s="14"/>
      <c r="L982" s="95"/>
    </row>
    <row r="983" spans="1:12" ht="15.75">
      <c r="A983" s="23"/>
      <c r="B983" s="28"/>
      <c r="C983" s="29"/>
      <c r="D983" s="29"/>
      <c r="E983" s="29"/>
      <c r="F983" s="29"/>
      <c r="G983" s="29"/>
      <c r="H983" s="29"/>
      <c r="I983" s="14"/>
      <c r="J983" s="14"/>
      <c r="K983" s="14"/>
      <c r="L983" s="95"/>
    </row>
    <row r="984" spans="1:12" ht="15.75">
      <c r="A984" s="23"/>
      <c r="B984" s="28"/>
      <c r="C984" s="29"/>
      <c r="D984" s="29"/>
      <c r="E984" s="29"/>
      <c r="F984" s="29"/>
      <c r="G984" s="29"/>
      <c r="H984" s="29"/>
      <c r="I984" s="14"/>
      <c r="J984" s="14"/>
      <c r="K984" s="14"/>
      <c r="L984" s="95"/>
    </row>
    <row r="985" spans="1:12" ht="15.75">
      <c r="A985" s="23"/>
      <c r="B985" s="28"/>
      <c r="C985" s="29"/>
      <c r="D985" s="29"/>
      <c r="E985" s="29"/>
      <c r="F985" s="29"/>
      <c r="G985" s="29"/>
      <c r="H985" s="29"/>
      <c r="I985" s="14"/>
      <c r="J985" s="14"/>
      <c r="K985" s="14"/>
      <c r="L985" s="95"/>
    </row>
    <row r="986" spans="1:12" ht="15.75">
      <c r="A986" s="23"/>
      <c r="B986" s="28"/>
      <c r="C986" s="29"/>
      <c r="D986" s="29"/>
      <c r="E986" s="29"/>
      <c r="F986" s="29"/>
      <c r="G986" s="29"/>
      <c r="H986" s="29"/>
      <c r="I986" s="14"/>
      <c r="J986" s="14"/>
      <c r="K986" s="14"/>
      <c r="L986" s="95"/>
    </row>
    <row r="987" spans="1:12" ht="15.75">
      <c r="A987" s="23"/>
      <c r="B987" s="28"/>
      <c r="C987" s="29"/>
      <c r="D987" s="29"/>
      <c r="E987" s="29"/>
      <c r="F987" s="29"/>
      <c r="G987" s="29"/>
      <c r="H987" s="29"/>
      <c r="I987" s="14"/>
      <c r="J987" s="14"/>
      <c r="K987" s="14"/>
      <c r="L987" s="95"/>
    </row>
    <row r="988" spans="1:12" ht="12.75" customHeight="1">
      <c r="A988" s="23"/>
      <c r="B988" s="28"/>
      <c r="C988" s="29"/>
      <c r="D988" s="29"/>
      <c r="E988" s="29"/>
      <c r="F988" s="29"/>
      <c r="G988" s="29"/>
      <c r="H988" s="29"/>
      <c r="I988" s="14"/>
      <c r="J988" s="14"/>
      <c r="K988" s="14"/>
      <c r="L988" s="95"/>
    </row>
    <row r="989" spans="1:12" ht="15.75">
      <c r="A989" s="23"/>
      <c r="B989" s="28"/>
      <c r="C989" s="29"/>
      <c r="D989" s="29"/>
      <c r="E989" s="29"/>
      <c r="F989" s="29"/>
      <c r="G989" s="29"/>
      <c r="H989" s="29"/>
      <c r="I989" s="14"/>
      <c r="J989" s="14"/>
      <c r="K989" s="14"/>
      <c r="L989" s="95"/>
    </row>
    <row r="990" spans="1:12" ht="15.75">
      <c r="A990" s="23"/>
      <c r="B990" s="28"/>
      <c r="C990" s="29"/>
      <c r="D990" s="29"/>
      <c r="E990" s="29"/>
      <c r="F990" s="29"/>
      <c r="G990" s="29"/>
      <c r="H990" s="29"/>
      <c r="I990" s="14"/>
      <c r="J990" s="14"/>
      <c r="K990" s="14"/>
      <c r="L990" s="95"/>
    </row>
    <row r="991" spans="1:12" ht="15.75">
      <c r="A991" s="23"/>
      <c r="B991" s="28"/>
      <c r="C991" s="29"/>
      <c r="D991" s="29"/>
      <c r="E991" s="29"/>
      <c r="F991" s="29"/>
      <c r="G991" s="29"/>
      <c r="H991" s="29"/>
      <c r="I991" s="14"/>
      <c r="J991" s="14"/>
      <c r="K991" s="14"/>
      <c r="L991" s="95"/>
    </row>
    <row r="992" spans="1:12" ht="15.75">
      <c r="A992" s="23"/>
      <c r="B992" s="28"/>
      <c r="C992" s="29"/>
      <c r="D992" s="29"/>
      <c r="E992" s="29"/>
      <c r="F992" s="29"/>
      <c r="G992" s="29"/>
      <c r="H992" s="29"/>
      <c r="I992" s="14"/>
      <c r="J992" s="14"/>
      <c r="K992" s="14"/>
      <c r="L992" s="95"/>
    </row>
    <row r="993" spans="1:12" ht="15.75">
      <c r="A993" s="23"/>
      <c r="B993" s="28"/>
      <c r="C993" s="29"/>
      <c r="D993" s="29"/>
      <c r="E993" s="29"/>
      <c r="F993" s="29"/>
      <c r="G993" s="29"/>
      <c r="H993" s="29"/>
      <c r="I993" s="14"/>
      <c r="J993" s="14"/>
      <c r="K993" s="14"/>
      <c r="L993" s="95"/>
    </row>
    <row r="994" spans="1:236" s="91" customFormat="1" ht="15.75">
      <c r="A994" s="23"/>
      <c r="B994" s="28"/>
      <c r="C994" s="29"/>
      <c r="D994" s="29"/>
      <c r="E994" s="29"/>
      <c r="F994" s="29"/>
      <c r="G994" s="29"/>
      <c r="H994" s="29"/>
      <c r="I994" s="14"/>
      <c r="J994" s="14"/>
      <c r="K994" s="14"/>
      <c r="L994" s="95"/>
      <c r="O994" s="94"/>
      <c r="P994" s="94"/>
      <c r="T994" s="94"/>
      <c r="U994" s="94"/>
      <c r="Y994" s="94"/>
      <c r="Z994" s="94"/>
      <c r="AD994" s="94"/>
      <c r="AE994" s="94"/>
      <c r="AI994" s="94"/>
      <c r="AJ994" s="94"/>
      <c r="AN994" s="94"/>
      <c r="AO994" s="94"/>
      <c r="AS994" s="94"/>
      <c r="AT994" s="94"/>
      <c r="AX994" s="94"/>
      <c r="AY994" s="94"/>
      <c r="BC994" s="94"/>
      <c r="BD994" s="94"/>
      <c r="BH994" s="94"/>
      <c r="BI994" s="94"/>
      <c r="BM994" s="94"/>
      <c r="BN994" s="94"/>
      <c r="BR994" s="94"/>
      <c r="BS994" s="94"/>
      <c r="BW994" s="94"/>
      <c r="BX994" s="94"/>
      <c r="CB994" s="94"/>
      <c r="CC994" s="94"/>
      <c r="CG994" s="94"/>
      <c r="CH994" s="94"/>
      <c r="CL994" s="94"/>
      <c r="CM994" s="94"/>
      <c r="CQ994" s="94"/>
      <c r="CR994" s="94"/>
      <c r="CV994" s="94"/>
      <c r="CW994" s="94"/>
      <c r="DA994" s="94"/>
      <c r="DB994" s="94"/>
      <c r="DF994" s="94"/>
      <c r="DG994" s="94"/>
      <c r="DK994" s="94"/>
      <c r="DL994" s="94"/>
      <c r="DP994" s="94"/>
      <c r="DQ994" s="94"/>
      <c r="DU994" s="94"/>
      <c r="DV994" s="94"/>
      <c r="DZ994" s="94"/>
      <c r="EA994" s="94"/>
      <c r="EE994" s="94"/>
      <c r="EF994" s="94"/>
      <c r="EJ994" s="94"/>
      <c r="EK994" s="94"/>
      <c r="EO994" s="94"/>
      <c r="EP994" s="94"/>
      <c r="ET994" s="94"/>
      <c r="EU994" s="94"/>
      <c r="EY994" s="94"/>
      <c r="EZ994" s="94"/>
      <c r="FD994" s="94"/>
      <c r="FE994" s="94"/>
      <c r="FI994" s="94"/>
      <c r="FJ994" s="94"/>
      <c r="FN994" s="94"/>
      <c r="FO994" s="94"/>
      <c r="FS994" s="94"/>
      <c r="FT994" s="94"/>
      <c r="FX994" s="94"/>
      <c r="FY994" s="94"/>
      <c r="GC994" s="94"/>
      <c r="GD994" s="94"/>
      <c r="GH994" s="94"/>
      <c r="GI994" s="94"/>
      <c r="GM994" s="94"/>
      <c r="GN994" s="94"/>
      <c r="GR994" s="94"/>
      <c r="GS994" s="94"/>
      <c r="GW994" s="94"/>
      <c r="GX994" s="94"/>
      <c r="HB994" s="94"/>
      <c r="HC994" s="94"/>
      <c r="HG994" s="94"/>
      <c r="HH994" s="94"/>
      <c r="HL994" s="94"/>
      <c r="HM994" s="94"/>
      <c r="HQ994" s="94"/>
      <c r="HR994" s="94"/>
      <c r="HV994" s="94"/>
      <c r="HW994" s="94"/>
      <c r="IA994" s="94"/>
      <c r="IB994" s="94"/>
    </row>
    <row r="995" spans="1:12" ht="15.75">
      <c r="A995" s="23"/>
      <c r="B995" s="28"/>
      <c r="C995" s="29"/>
      <c r="D995" s="29"/>
      <c r="E995" s="29"/>
      <c r="F995" s="29"/>
      <c r="G995" s="29"/>
      <c r="H995" s="29"/>
      <c r="I995" s="14"/>
      <c r="J995" s="14"/>
      <c r="K995" s="14"/>
      <c r="L995" s="95"/>
    </row>
    <row r="996" spans="1:12" ht="15.75">
      <c r="A996" s="23"/>
      <c r="B996" s="28"/>
      <c r="C996" s="29"/>
      <c r="D996" s="29"/>
      <c r="E996" s="29"/>
      <c r="F996" s="29"/>
      <c r="G996" s="29"/>
      <c r="H996" s="29"/>
      <c r="I996" s="14"/>
      <c r="J996" s="14"/>
      <c r="K996" s="14"/>
      <c r="L996" s="95"/>
    </row>
    <row r="997" spans="1:12" ht="15.75">
      <c r="A997" s="23"/>
      <c r="B997" s="28"/>
      <c r="C997" s="29"/>
      <c r="D997" s="29"/>
      <c r="E997" s="29"/>
      <c r="F997" s="29"/>
      <c r="G997" s="29"/>
      <c r="H997" s="29"/>
      <c r="I997" s="14"/>
      <c r="J997" s="14"/>
      <c r="K997" s="14"/>
      <c r="L997" s="95"/>
    </row>
    <row r="998" spans="1:12" ht="15.75">
      <c r="A998" s="23"/>
      <c r="B998" s="28"/>
      <c r="C998" s="29"/>
      <c r="D998" s="29"/>
      <c r="E998" s="29"/>
      <c r="F998" s="29"/>
      <c r="G998" s="29"/>
      <c r="H998" s="29"/>
      <c r="I998" s="14"/>
      <c r="J998" s="14"/>
      <c r="K998" s="14"/>
      <c r="L998" s="95"/>
    </row>
    <row r="999" spans="1:12" ht="15.75">
      <c r="A999" s="23"/>
      <c r="B999" s="28"/>
      <c r="C999" s="29"/>
      <c r="D999" s="29"/>
      <c r="E999" s="29"/>
      <c r="F999" s="29"/>
      <c r="G999" s="29"/>
      <c r="H999" s="29"/>
      <c r="I999" s="14"/>
      <c r="J999" s="14"/>
      <c r="K999" s="14"/>
      <c r="L999" s="95"/>
    </row>
    <row r="1000" spans="1:12" ht="15.75">
      <c r="A1000" s="23"/>
      <c r="B1000" s="28"/>
      <c r="C1000" s="29"/>
      <c r="D1000" s="29"/>
      <c r="E1000" s="29"/>
      <c r="F1000" s="29"/>
      <c r="G1000" s="29"/>
      <c r="H1000" s="29"/>
      <c r="I1000" s="14"/>
      <c r="J1000" s="14"/>
      <c r="K1000" s="14"/>
      <c r="L1000" s="95"/>
    </row>
    <row r="1001" spans="1:12" s="93" customFormat="1" ht="15.75">
      <c r="A1001" s="23"/>
      <c r="B1001" s="28"/>
      <c r="C1001" s="29"/>
      <c r="D1001" s="29"/>
      <c r="E1001" s="29"/>
      <c r="F1001" s="29"/>
      <c r="G1001" s="29"/>
      <c r="H1001" s="29"/>
      <c r="I1001" s="14"/>
      <c r="J1001" s="14"/>
      <c r="K1001" s="14"/>
      <c r="L1001" s="95"/>
    </row>
    <row r="1002" spans="1:12" s="93" customFormat="1" ht="15.75">
      <c r="A1002" s="23"/>
      <c r="B1002" s="28"/>
      <c r="C1002" s="29"/>
      <c r="D1002" s="29"/>
      <c r="E1002" s="29"/>
      <c r="F1002" s="29"/>
      <c r="G1002" s="29"/>
      <c r="H1002" s="29"/>
      <c r="I1002" s="14"/>
      <c r="J1002" s="14"/>
      <c r="K1002" s="14"/>
      <c r="L1002" s="95"/>
    </row>
    <row r="1003" spans="1:12" s="93" customFormat="1" ht="15.75">
      <c r="A1003" s="23"/>
      <c r="B1003" s="32"/>
      <c r="C1003" s="29"/>
      <c r="D1003" s="29"/>
      <c r="E1003" s="29"/>
      <c r="F1003" s="29"/>
      <c r="G1003" s="29"/>
      <c r="H1003" s="29"/>
      <c r="I1003" s="14"/>
      <c r="J1003" s="14"/>
      <c r="K1003" s="14"/>
      <c r="L1003" s="95"/>
    </row>
    <row r="1004" spans="1:12" s="93" customFormat="1" ht="15.75">
      <c r="A1004" s="23"/>
      <c r="B1004" s="28"/>
      <c r="C1004" s="29"/>
      <c r="D1004" s="29"/>
      <c r="E1004" s="29"/>
      <c r="F1004" s="29"/>
      <c r="G1004" s="29"/>
      <c r="H1004" s="29"/>
      <c r="I1004" s="14"/>
      <c r="J1004" s="14"/>
      <c r="K1004" s="14"/>
      <c r="L1004" s="95"/>
    </row>
    <row r="1005" spans="1:12" ht="15.75">
      <c r="A1005" s="23"/>
      <c r="B1005" s="28"/>
      <c r="C1005" s="29"/>
      <c r="D1005" s="29"/>
      <c r="E1005" s="29"/>
      <c r="F1005" s="29"/>
      <c r="G1005" s="29"/>
      <c r="H1005" s="29"/>
      <c r="I1005" s="14"/>
      <c r="J1005" s="14"/>
      <c r="K1005" s="14"/>
      <c r="L1005" s="95"/>
    </row>
    <row r="1006" spans="1:12" ht="15.75">
      <c r="A1006" s="23"/>
      <c r="B1006" s="28"/>
      <c r="C1006" s="29"/>
      <c r="D1006" s="29"/>
      <c r="E1006" s="29"/>
      <c r="F1006" s="29"/>
      <c r="G1006" s="29"/>
      <c r="H1006" s="29"/>
      <c r="I1006" s="14"/>
      <c r="J1006" s="14"/>
      <c r="K1006" s="14"/>
      <c r="L1006" s="95"/>
    </row>
    <row r="1007" spans="1:12" ht="15.75">
      <c r="A1007" s="23"/>
      <c r="B1007" s="28"/>
      <c r="C1007" s="29"/>
      <c r="D1007" s="29"/>
      <c r="E1007" s="29"/>
      <c r="F1007" s="29"/>
      <c r="G1007" s="29"/>
      <c r="H1007" s="29"/>
      <c r="I1007" s="14"/>
      <c r="J1007" s="14"/>
      <c r="K1007" s="14"/>
      <c r="L1007" s="95"/>
    </row>
    <row r="1008" spans="1:12" ht="15.75">
      <c r="A1008" s="23"/>
      <c r="B1008" s="28"/>
      <c r="C1008" s="29"/>
      <c r="D1008" s="29"/>
      <c r="E1008" s="29"/>
      <c r="F1008" s="29"/>
      <c r="G1008" s="29"/>
      <c r="H1008" s="29"/>
      <c r="I1008" s="14"/>
      <c r="J1008" s="14"/>
      <c r="K1008" s="14"/>
      <c r="L1008" s="95"/>
    </row>
    <row r="1009" spans="1:12" ht="15.75">
      <c r="A1009" s="23"/>
      <c r="B1009" s="28"/>
      <c r="C1009" s="29"/>
      <c r="D1009" s="29"/>
      <c r="E1009" s="29"/>
      <c r="F1009" s="29"/>
      <c r="G1009" s="29"/>
      <c r="H1009" s="29"/>
      <c r="I1009" s="14"/>
      <c r="J1009" s="14"/>
      <c r="K1009" s="14"/>
      <c r="L1009" s="95"/>
    </row>
    <row r="1010" spans="1:12" s="93" customFormat="1" ht="15.75">
      <c r="A1010" s="23"/>
      <c r="B1010" s="28"/>
      <c r="C1010" s="29"/>
      <c r="D1010" s="29"/>
      <c r="E1010" s="29"/>
      <c r="F1010" s="29"/>
      <c r="G1010" s="29"/>
      <c r="H1010" s="29"/>
      <c r="I1010" s="14"/>
      <c r="J1010" s="14"/>
      <c r="K1010" s="14"/>
      <c r="L1010" s="95"/>
    </row>
    <row r="1011" spans="1:12" s="93" customFormat="1" ht="15.75">
      <c r="A1011" s="23"/>
      <c r="B1011" s="28"/>
      <c r="C1011" s="29"/>
      <c r="D1011" s="29"/>
      <c r="E1011" s="17"/>
      <c r="F1011" s="17"/>
      <c r="G1011" s="29"/>
      <c r="H1011" s="29"/>
      <c r="I1011" s="14"/>
      <c r="J1011" s="14"/>
      <c r="K1011" s="14"/>
      <c r="L1011" s="95"/>
    </row>
    <row r="1012" spans="1:12" s="93" customFormat="1" ht="15.75">
      <c r="A1012" s="23"/>
      <c r="B1012" s="28"/>
      <c r="C1012" s="29"/>
      <c r="D1012" s="29"/>
      <c r="E1012" s="17"/>
      <c r="F1012" s="17"/>
      <c r="G1012" s="29"/>
      <c r="H1012" s="29"/>
      <c r="I1012" s="14"/>
      <c r="J1012" s="14"/>
      <c r="K1012" s="14"/>
      <c r="L1012" s="95"/>
    </row>
    <row r="1013" spans="1:12" s="93" customFormat="1" ht="15.75">
      <c r="A1013" s="23"/>
      <c r="B1013" s="28"/>
      <c r="C1013" s="29"/>
      <c r="D1013" s="29"/>
      <c r="E1013" s="29"/>
      <c r="F1013" s="29"/>
      <c r="G1013" s="29"/>
      <c r="H1013" s="29"/>
      <c r="I1013" s="14"/>
      <c r="J1013" s="14"/>
      <c r="K1013" s="14"/>
      <c r="L1013" s="95"/>
    </row>
    <row r="1014" spans="1:12" ht="15.75">
      <c r="A1014" s="23"/>
      <c r="B1014" s="28"/>
      <c r="C1014" s="29"/>
      <c r="D1014" s="29"/>
      <c r="E1014" s="29"/>
      <c r="F1014" s="29"/>
      <c r="G1014" s="29"/>
      <c r="H1014" s="29"/>
      <c r="I1014" s="14"/>
      <c r="J1014" s="14"/>
      <c r="K1014" s="14"/>
      <c r="L1014" s="95"/>
    </row>
    <row r="1015" spans="1:12" ht="15.75">
      <c r="A1015" s="23"/>
      <c r="B1015" s="28"/>
      <c r="C1015" s="29"/>
      <c r="D1015" s="29"/>
      <c r="E1015" s="29"/>
      <c r="F1015" s="29"/>
      <c r="G1015" s="29"/>
      <c r="H1015" s="29"/>
      <c r="I1015" s="14"/>
      <c r="J1015" s="14"/>
      <c r="K1015" s="14"/>
      <c r="L1015" s="95"/>
    </row>
    <row r="1016" spans="1:12" s="93" customFormat="1" ht="15.75">
      <c r="A1016" s="23"/>
      <c r="B1016" s="28"/>
      <c r="C1016" s="29"/>
      <c r="D1016" s="29"/>
      <c r="E1016" s="29"/>
      <c r="F1016" s="29"/>
      <c r="G1016" s="29"/>
      <c r="H1016" s="29"/>
      <c r="I1016" s="14"/>
      <c r="J1016" s="14"/>
      <c r="K1016" s="14"/>
      <c r="L1016" s="95"/>
    </row>
    <row r="1017" spans="1:12" s="93" customFormat="1" ht="15.75">
      <c r="A1017" s="23"/>
      <c r="B1017" s="28"/>
      <c r="C1017" s="29"/>
      <c r="D1017" s="29"/>
      <c r="E1017" s="29"/>
      <c r="F1017" s="17"/>
      <c r="G1017" s="17"/>
      <c r="H1017" s="17"/>
      <c r="I1017" s="14"/>
      <c r="J1017" s="14"/>
      <c r="K1017" s="14"/>
      <c r="L1017" s="95"/>
    </row>
    <row r="1018" spans="1:12" ht="15.75">
      <c r="A1018" s="23"/>
      <c r="B1018" s="28"/>
      <c r="C1018" s="29"/>
      <c r="D1018" s="29"/>
      <c r="E1018" s="29"/>
      <c r="F1018" s="17"/>
      <c r="G1018" s="17"/>
      <c r="H1018" s="17"/>
      <c r="I1018" s="14"/>
      <c r="J1018" s="14"/>
      <c r="K1018" s="14"/>
      <c r="L1018" s="95"/>
    </row>
    <row r="1019" spans="1:12" ht="15.75">
      <c r="A1019" s="23"/>
      <c r="B1019" s="28"/>
      <c r="C1019" s="29"/>
      <c r="D1019" s="29"/>
      <c r="E1019" s="29"/>
      <c r="F1019" s="29"/>
      <c r="G1019" s="29"/>
      <c r="H1019" s="29"/>
      <c r="I1019" s="14"/>
      <c r="J1019" s="14"/>
      <c r="K1019" s="14"/>
      <c r="L1019" s="95"/>
    </row>
    <row r="1020" spans="1:12" s="93" customFormat="1" ht="15.75">
      <c r="A1020" s="23"/>
      <c r="B1020" s="28"/>
      <c r="C1020" s="29"/>
      <c r="D1020" s="29"/>
      <c r="E1020" s="29"/>
      <c r="F1020" s="29"/>
      <c r="G1020" s="29"/>
      <c r="H1020" s="29"/>
      <c r="I1020" s="14"/>
      <c r="J1020" s="14"/>
      <c r="K1020" s="14"/>
      <c r="L1020" s="95"/>
    </row>
    <row r="1021" spans="1:12" s="93" customFormat="1" ht="15.75">
      <c r="A1021" s="23"/>
      <c r="B1021" s="28"/>
      <c r="C1021" s="29"/>
      <c r="D1021" s="29"/>
      <c r="E1021" s="29"/>
      <c r="F1021" s="29"/>
      <c r="G1021" s="29"/>
      <c r="H1021" s="17"/>
      <c r="I1021" s="14"/>
      <c r="J1021" s="14"/>
      <c r="K1021" s="14"/>
      <c r="L1021" s="95"/>
    </row>
    <row r="1022" spans="1:12" s="93" customFormat="1" ht="15.75">
      <c r="A1022" s="23"/>
      <c r="B1022" s="28"/>
      <c r="C1022" s="29"/>
      <c r="D1022" s="29"/>
      <c r="E1022" s="29"/>
      <c r="F1022" s="29"/>
      <c r="G1022" s="29"/>
      <c r="H1022" s="29"/>
      <c r="I1022" s="14"/>
      <c r="J1022" s="14"/>
      <c r="K1022" s="14"/>
      <c r="L1022" s="95"/>
    </row>
    <row r="1023" spans="1:12" ht="15.75">
      <c r="A1023" s="23"/>
      <c r="B1023" s="28"/>
      <c r="C1023" s="29"/>
      <c r="D1023" s="29"/>
      <c r="E1023" s="29"/>
      <c r="F1023" s="29"/>
      <c r="G1023" s="29"/>
      <c r="H1023" s="29"/>
      <c r="I1023" s="14"/>
      <c r="J1023" s="14"/>
      <c r="K1023" s="14"/>
      <c r="L1023" s="95"/>
    </row>
    <row r="1024" spans="1:12" ht="15.75">
      <c r="A1024" s="23"/>
      <c r="B1024" s="28"/>
      <c r="C1024" s="29"/>
      <c r="D1024" s="29"/>
      <c r="E1024" s="29"/>
      <c r="F1024" s="29"/>
      <c r="G1024" s="29"/>
      <c r="H1024" s="29"/>
      <c r="I1024" s="14"/>
      <c r="J1024" s="14"/>
      <c r="K1024" s="14"/>
      <c r="L1024" s="95"/>
    </row>
    <row r="1025" spans="1:12" ht="15.75">
      <c r="A1025" s="23"/>
      <c r="B1025" s="28"/>
      <c r="C1025" s="29"/>
      <c r="D1025" s="29"/>
      <c r="E1025" s="29"/>
      <c r="F1025" s="29"/>
      <c r="G1025" s="29"/>
      <c r="H1025" s="29"/>
      <c r="I1025" s="14"/>
      <c r="J1025" s="14"/>
      <c r="K1025" s="14"/>
      <c r="L1025" s="95"/>
    </row>
    <row r="1026" spans="1:12" ht="15.75">
      <c r="A1026" s="23"/>
      <c r="B1026" s="28"/>
      <c r="C1026" s="29"/>
      <c r="D1026" s="29"/>
      <c r="E1026" s="29"/>
      <c r="F1026" s="29"/>
      <c r="G1026" s="29"/>
      <c r="H1026" s="29"/>
      <c r="I1026" s="14"/>
      <c r="J1026" s="14"/>
      <c r="K1026" s="14"/>
      <c r="L1026" s="95"/>
    </row>
    <row r="1027" spans="1:12" ht="15.75">
      <c r="A1027" s="23"/>
      <c r="B1027" s="28"/>
      <c r="C1027" s="29"/>
      <c r="D1027" s="29"/>
      <c r="E1027" s="17"/>
      <c r="F1027" s="29"/>
      <c r="G1027" s="29"/>
      <c r="H1027" s="29"/>
      <c r="I1027" s="14"/>
      <c r="J1027" s="14"/>
      <c r="K1027" s="14"/>
      <c r="L1027" s="95"/>
    </row>
    <row r="1028" spans="1:12" ht="15.75">
      <c r="A1028" s="23"/>
      <c r="B1028" s="28"/>
      <c r="C1028" s="29"/>
      <c r="D1028" s="29"/>
      <c r="E1028" s="17"/>
      <c r="F1028" s="17"/>
      <c r="G1028" s="17"/>
      <c r="H1028" s="17"/>
      <c r="I1028" s="14"/>
      <c r="J1028" s="14"/>
      <c r="K1028" s="14"/>
      <c r="L1028" s="95"/>
    </row>
    <row r="1029" spans="1:12" ht="15.75">
      <c r="A1029" s="23"/>
      <c r="B1029" s="28"/>
      <c r="C1029" s="29"/>
      <c r="D1029" s="29"/>
      <c r="E1029" s="17"/>
      <c r="F1029" s="17"/>
      <c r="G1029" s="17"/>
      <c r="H1029" s="17"/>
      <c r="I1029" s="14"/>
      <c r="J1029" s="14"/>
      <c r="K1029" s="14"/>
      <c r="L1029" s="95"/>
    </row>
    <row r="1030" spans="1:12" ht="15.75">
      <c r="A1030" s="23"/>
      <c r="B1030" s="28"/>
      <c r="C1030" s="29"/>
      <c r="D1030" s="29"/>
      <c r="E1030" s="17"/>
      <c r="F1030" s="17"/>
      <c r="G1030" s="17"/>
      <c r="H1030" s="17"/>
      <c r="I1030" s="14"/>
      <c r="J1030" s="14"/>
      <c r="K1030" s="14"/>
      <c r="L1030" s="95"/>
    </row>
    <row r="1031" spans="1:12" ht="15.75">
      <c r="A1031" s="23"/>
      <c r="B1031" s="28"/>
      <c r="C1031" s="29"/>
      <c r="D1031" s="29"/>
      <c r="E1031" s="17"/>
      <c r="F1031" s="17"/>
      <c r="G1031" s="17"/>
      <c r="H1031" s="17"/>
      <c r="I1031" s="14"/>
      <c r="J1031" s="14"/>
      <c r="K1031" s="14"/>
      <c r="L1031" s="95"/>
    </row>
    <row r="1032" spans="1:12" ht="15.75">
      <c r="A1032" s="23"/>
      <c r="B1032" s="28"/>
      <c r="C1032" s="29"/>
      <c r="D1032" s="29"/>
      <c r="E1032" s="29"/>
      <c r="F1032" s="29"/>
      <c r="G1032" s="29"/>
      <c r="H1032" s="29"/>
      <c r="I1032" s="14"/>
      <c r="J1032" s="14"/>
      <c r="K1032" s="14"/>
      <c r="L1032" s="95"/>
    </row>
    <row r="1033" spans="1:12" ht="15.75">
      <c r="A1033" s="23"/>
      <c r="B1033" s="28"/>
      <c r="C1033" s="29"/>
      <c r="D1033" s="29"/>
      <c r="E1033" s="29"/>
      <c r="F1033" s="17"/>
      <c r="G1033" s="17"/>
      <c r="H1033" s="17"/>
      <c r="I1033" s="14"/>
      <c r="J1033" s="14"/>
      <c r="K1033" s="14"/>
      <c r="L1033" s="95"/>
    </row>
    <row r="1034" spans="1:12" ht="15.75">
      <c r="A1034" s="23"/>
      <c r="B1034" s="28"/>
      <c r="C1034" s="29"/>
      <c r="D1034" s="29"/>
      <c r="E1034" s="29"/>
      <c r="F1034" s="17"/>
      <c r="G1034" s="17"/>
      <c r="H1034" s="17"/>
      <c r="I1034" s="14"/>
      <c r="J1034" s="14"/>
      <c r="K1034" s="14"/>
      <c r="L1034" s="95"/>
    </row>
    <row r="1035" spans="1:12" ht="15.75">
      <c r="A1035" s="23"/>
      <c r="B1035" s="28"/>
      <c r="C1035" s="29"/>
      <c r="D1035" s="29"/>
      <c r="E1035" s="29"/>
      <c r="F1035" s="29"/>
      <c r="G1035" s="29"/>
      <c r="H1035" s="29"/>
      <c r="I1035" s="14"/>
      <c r="J1035" s="14"/>
      <c r="K1035" s="14"/>
      <c r="L1035" s="95"/>
    </row>
    <row r="1036" spans="1:12" ht="15.75">
      <c r="A1036" s="23"/>
      <c r="B1036" s="28"/>
      <c r="C1036" s="29"/>
      <c r="D1036" s="29"/>
      <c r="E1036" s="29"/>
      <c r="F1036" s="29"/>
      <c r="G1036" s="29"/>
      <c r="H1036" s="29"/>
      <c r="I1036" s="14"/>
      <c r="J1036" s="14"/>
      <c r="K1036" s="14"/>
      <c r="L1036" s="95"/>
    </row>
    <row r="1037" spans="1:12" ht="15.75">
      <c r="A1037" s="23"/>
      <c r="B1037" s="28"/>
      <c r="C1037" s="29"/>
      <c r="D1037" s="29"/>
      <c r="E1037" s="29"/>
      <c r="F1037" s="29"/>
      <c r="G1037" s="29"/>
      <c r="H1037" s="29"/>
      <c r="I1037" s="14"/>
      <c r="J1037" s="14"/>
      <c r="K1037" s="14"/>
      <c r="L1037" s="95"/>
    </row>
    <row r="1038" spans="1:12" ht="15.75">
      <c r="A1038" s="23"/>
      <c r="B1038" s="28"/>
      <c r="C1038" s="29"/>
      <c r="D1038" s="29"/>
      <c r="E1038" s="29"/>
      <c r="F1038" s="29"/>
      <c r="G1038" s="29"/>
      <c r="H1038" s="29"/>
      <c r="I1038" s="14"/>
      <c r="J1038" s="14"/>
      <c r="K1038" s="14"/>
      <c r="L1038" s="95"/>
    </row>
    <row r="1039" spans="1:12" ht="15.75">
      <c r="A1039" s="23"/>
      <c r="B1039" s="28"/>
      <c r="C1039" s="29"/>
      <c r="D1039" s="29"/>
      <c r="E1039" s="29"/>
      <c r="F1039" s="29"/>
      <c r="G1039" s="29"/>
      <c r="H1039" s="29"/>
      <c r="I1039" s="14"/>
      <c r="J1039" s="14"/>
      <c r="K1039" s="14"/>
      <c r="L1039" s="95"/>
    </row>
    <row r="1040" spans="1:12" ht="15.75">
      <c r="A1040" s="23"/>
      <c r="B1040" s="28"/>
      <c r="C1040" s="29"/>
      <c r="D1040" s="29"/>
      <c r="E1040" s="29"/>
      <c r="F1040" s="29"/>
      <c r="G1040" s="29"/>
      <c r="H1040" s="29"/>
      <c r="I1040" s="14"/>
      <c r="J1040" s="14"/>
      <c r="K1040" s="14"/>
      <c r="L1040" s="95"/>
    </row>
    <row r="1041" spans="1:12" ht="15.75">
      <c r="A1041" s="23"/>
      <c r="B1041" s="28"/>
      <c r="C1041" s="29"/>
      <c r="D1041" s="29"/>
      <c r="E1041" s="29"/>
      <c r="F1041" s="29"/>
      <c r="G1041" s="29"/>
      <c r="H1041" s="29"/>
      <c r="I1041" s="14"/>
      <c r="J1041" s="14"/>
      <c r="K1041" s="14"/>
      <c r="L1041" s="95"/>
    </row>
    <row r="1042" spans="1:12" ht="15.75">
      <c r="A1042" s="23"/>
      <c r="B1042" s="28"/>
      <c r="C1042" s="29"/>
      <c r="D1042" s="29"/>
      <c r="E1042" s="29"/>
      <c r="F1042" s="29"/>
      <c r="G1042" s="29"/>
      <c r="H1042" s="29"/>
      <c r="I1042" s="14"/>
      <c r="J1042" s="14"/>
      <c r="K1042" s="14"/>
      <c r="L1042" s="95"/>
    </row>
    <row r="1043" spans="1:12" ht="15.75">
      <c r="A1043" s="23"/>
      <c r="B1043" s="28"/>
      <c r="C1043" s="29"/>
      <c r="D1043" s="29"/>
      <c r="E1043" s="29"/>
      <c r="F1043" s="29"/>
      <c r="G1043" s="29"/>
      <c r="H1043" s="29"/>
      <c r="I1043" s="14"/>
      <c r="J1043" s="14"/>
      <c r="K1043" s="14"/>
      <c r="L1043" s="95"/>
    </row>
    <row r="1044" spans="1:12" ht="15.75">
      <c r="A1044" s="23"/>
      <c r="B1044" s="28"/>
      <c r="C1044" s="29"/>
      <c r="D1044" s="29"/>
      <c r="E1044" s="29"/>
      <c r="F1044" s="29"/>
      <c r="G1044" s="29"/>
      <c r="H1044" s="29"/>
      <c r="I1044" s="14"/>
      <c r="J1044" s="14"/>
      <c r="K1044" s="14"/>
      <c r="L1044" s="95"/>
    </row>
    <row r="1045" spans="1:12" ht="15.75">
      <c r="A1045" s="23"/>
      <c r="B1045" s="28"/>
      <c r="C1045" s="29"/>
      <c r="D1045" s="29"/>
      <c r="E1045" s="29"/>
      <c r="F1045" s="29"/>
      <c r="G1045" s="29"/>
      <c r="H1045" s="29"/>
      <c r="I1045" s="14"/>
      <c r="J1045" s="14"/>
      <c r="K1045" s="14"/>
      <c r="L1045" s="95"/>
    </row>
    <row r="1046" spans="1:12" ht="15.75">
      <c r="A1046" s="23"/>
      <c r="B1046" s="28"/>
      <c r="C1046" s="29"/>
      <c r="D1046" s="29"/>
      <c r="E1046" s="29"/>
      <c r="F1046" s="29"/>
      <c r="G1046" s="29"/>
      <c r="H1046" s="29"/>
      <c r="I1046" s="14"/>
      <c r="J1046" s="14"/>
      <c r="K1046" s="14"/>
      <c r="L1046" s="95"/>
    </row>
    <row r="1047" spans="1:12" ht="15.75">
      <c r="A1047" s="23"/>
      <c r="B1047" s="28"/>
      <c r="C1047" s="29"/>
      <c r="D1047" s="29"/>
      <c r="E1047" s="29"/>
      <c r="F1047" s="29"/>
      <c r="G1047" s="29"/>
      <c r="H1047" s="29"/>
      <c r="I1047" s="14"/>
      <c r="J1047" s="14"/>
      <c r="K1047" s="14"/>
      <c r="L1047" s="95"/>
    </row>
    <row r="1048" spans="1:12" ht="15.75">
      <c r="A1048" s="23"/>
      <c r="B1048" s="28"/>
      <c r="C1048" s="29"/>
      <c r="D1048" s="29"/>
      <c r="E1048" s="29"/>
      <c r="F1048" s="29"/>
      <c r="G1048" s="29"/>
      <c r="H1048" s="29"/>
      <c r="I1048" s="14"/>
      <c r="J1048" s="14"/>
      <c r="K1048" s="14"/>
      <c r="L1048" s="95"/>
    </row>
    <row r="1049" spans="1:12" ht="15.75">
      <c r="A1049" s="23"/>
      <c r="B1049" s="28"/>
      <c r="C1049" s="29"/>
      <c r="D1049" s="29"/>
      <c r="E1049" s="29"/>
      <c r="F1049" s="29"/>
      <c r="G1049" s="29"/>
      <c r="H1049" s="29"/>
      <c r="I1049" s="14"/>
      <c r="J1049" s="14"/>
      <c r="K1049" s="14"/>
      <c r="L1049" s="95"/>
    </row>
    <row r="1050" spans="1:12" ht="15.75">
      <c r="A1050" s="23"/>
      <c r="B1050" s="28"/>
      <c r="C1050" s="29"/>
      <c r="D1050" s="29"/>
      <c r="E1050" s="29"/>
      <c r="F1050" s="29"/>
      <c r="G1050" s="29"/>
      <c r="H1050" s="29"/>
      <c r="I1050" s="14"/>
      <c r="J1050" s="14"/>
      <c r="K1050" s="14"/>
      <c r="L1050" s="95"/>
    </row>
    <row r="1051" spans="1:12" ht="15.75">
      <c r="A1051" s="23"/>
      <c r="B1051" s="28"/>
      <c r="C1051" s="29"/>
      <c r="D1051" s="29"/>
      <c r="E1051" s="29"/>
      <c r="F1051" s="29"/>
      <c r="G1051" s="29"/>
      <c r="H1051" s="29"/>
      <c r="I1051" s="14"/>
      <c r="J1051" s="14"/>
      <c r="K1051" s="14"/>
      <c r="L1051" s="95"/>
    </row>
    <row r="1052" spans="1:12" ht="15.75">
      <c r="A1052" s="23"/>
      <c r="B1052" s="28"/>
      <c r="C1052" s="29"/>
      <c r="D1052" s="29"/>
      <c r="E1052" s="29"/>
      <c r="F1052" s="29"/>
      <c r="G1052" s="29"/>
      <c r="H1052" s="29"/>
      <c r="I1052" s="14"/>
      <c r="J1052" s="14"/>
      <c r="K1052" s="14"/>
      <c r="L1052" s="95"/>
    </row>
    <row r="1053" spans="1:12" ht="15.75">
      <c r="A1053" s="23"/>
      <c r="B1053" s="28"/>
      <c r="C1053" s="29"/>
      <c r="D1053" s="29"/>
      <c r="E1053" s="29"/>
      <c r="F1053" s="29"/>
      <c r="G1053" s="29"/>
      <c r="H1053" s="29"/>
      <c r="I1053" s="14"/>
      <c r="J1053" s="14"/>
      <c r="K1053" s="14"/>
      <c r="L1053" s="95"/>
    </row>
    <row r="1054" spans="1:12" ht="15.75">
      <c r="A1054" s="23"/>
      <c r="B1054" s="28"/>
      <c r="C1054" s="29"/>
      <c r="D1054" s="29"/>
      <c r="E1054" s="29"/>
      <c r="F1054" s="29"/>
      <c r="G1054" s="29"/>
      <c r="H1054" s="29"/>
      <c r="I1054" s="14"/>
      <c r="J1054" s="14"/>
      <c r="K1054" s="14"/>
      <c r="L1054" s="95"/>
    </row>
    <row r="1055" spans="1:12" ht="15.75">
      <c r="A1055" s="23"/>
      <c r="B1055" s="28"/>
      <c r="C1055" s="29"/>
      <c r="D1055" s="29"/>
      <c r="E1055" s="29"/>
      <c r="F1055" s="29"/>
      <c r="G1055" s="29"/>
      <c r="H1055" s="29"/>
      <c r="I1055" s="14"/>
      <c r="J1055" s="14"/>
      <c r="K1055" s="14"/>
      <c r="L1055" s="95"/>
    </row>
    <row r="1056" spans="1:12" ht="15.75">
      <c r="A1056" s="23"/>
      <c r="B1056" s="28"/>
      <c r="C1056" s="29"/>
      <c r="D1056" s="29"/>
      <c r="E1056" s="29"/>
      <c r="F1056" s="29"/>
      <c r="G1056" s="29"/>
      <c r="H1056" s="29"/>
      <c r="I1056" s="14"/>
      <c r="J1056" s="14"/>
      <c r="K1056" s="14"/>
      <c r="L1056" s="95"/>
    </row>
    <row r="1057" spans="1:12" ht="15.75">
      <c r="A1057" s="23"/>
      <c r="B1057" s="28"/>
      <c r="C1057" s="29"/>
      <c r="D1057" s="29"/>
      <c r="E1057" s="29"/>
      <c r="F1057" s="29"/>
      <c r="G1057" s="29"/>
      <c r="H1057" s="29"/>
      <c r="I1057" s="14"/>
      <c r="J1057" s="14"/>
      <c r="K1057" s="14"/>
      <c r="L1057" s="95"/>
    </row>
    <row r="1058" spans="1:12" ht="15.75">
      <c r="A1058" s="23"/>
      <c r="B1058" s="28"/>
      <c r="C1058" s="29"/>
      <c r="D1058" s="29"/>
      <c r="E1058" s="29"/>
      <c r="F1058" s="29"/>
      <c r="G1058" s="29"/>
      <c r="H1058" s="29"/>
      <c r="I1058" s="14"/>
      <c r="J1058" s="14"/>
      <c r="K1058" s="14"/>
      <c r="L1058" s="95"/>
    </row>
    <row r="1059" spans="1:238" s="106" customFormat="1" ht="15.75">
      <c r="A1059" s="23"/>
      <c r="B1059" s="28"/>
      <c r="C1059" s="29"/>
      <c r="D1059" s="29"/>
      <c r="E1059" s="29"/>
      <c r="F1059" s="29"/>
      <c r="G1059" s="29"/>
      <c r="H1059" s="29"/>
      <c r="I1059" s="14"/>
      <c r="J1059" s="14"/>
      <c r="K1059" s="14"/>
      <c r="L1059" s="95"/>
      <c r="IC1059" s="88"/>
      <c r="ID1059" s="88"/>
    </row>
    <row r="1060" spans="1:12" s="106" customFormat="1" ht="15.75">
      <c r="A1060" s="23"/>
      <c r="B1060" s="28"/>
      <c r="C1060" s="29"/>
      <c r="D1060" s="29"/>
      <c r="E1060" s="29"/>
      <c r="F1060" s="29"/>
      <c r="G1060" s="29"/>
      <c r="H1060" s="29"/>
      <c r="I1060" s="14"/>
      <c r="J1060" s="14"/>
      <c r="K1060" s="14"/>
      <c r="L1060" s="95"/>
    </row>
    <row r="1061" spans="1:12" s="106" customFormat="1" ht="15.75">
      <c r="A1061" s="23"/>
      <c r="B1061" s="28"/>
      <c r="C1061" s="29"/>
      <c r="D1061" s="29"/>
      <c r="E1061" s="29"/>
      <c r="F1061" s="29"/>
      <c r="G1061" s="29"/>
      <c r="H1061" s="29"/>
      <c r="I1061" s="14"/>
      <c r="J1061" s="14"/>
      <c r="K1061" s="14"/>
      <c r="L1061" s="95"/>
    </row>
    <row r="1062" spans="1:12" s="106" customFormat="1" ht="15.75">
      <c r="A1062" s="23"/>
      <c r="B1062" s="28"/>
      <c r="C1062" s="29"/>
      <c r="D1062" s="29"/>
      <c r="E1062" s="29"/>
      <c r="F1062" s="29"/>
      <c r="G1062" s="29"/>
      <c r="H1062" s="29"/>
      <c r="I1062" s="14"/>
      <c r="J1062" s="14"/>
      <c r="K1062" s="14"/>
      <c r="L1062" s="95"/>
    </row>
    <row r="1063" spans="1:12" s="106" customFormat="1" ht="15.75">
      <c r="A1063" s="23"/>
      <c r="B1063" s="28"/>
      <c r="C1063" s="29"/>
      <c r="D1063" s="29"/>
      <c r="E1063" s="29"/>
      <c r="F1063" s="29"/>
      <c r="G1063" s="29"/>
      <c r="H1063" s="29"/>
      <c r="I1063" s="14"/>
      <c r="J1063" s="14"/>
      <c r="K1063" s="14"/>
      <c r="L1063" s="95"/>
    </row>
    <row r="1064" spans="1:12" s="106" customFormat="1" ht="15.75">
      <c r="A1064" s="23"/>
      <c r="B1064" s="28"/>
      <c r="C1064" s="29"/>
      <c r="D1064" s="29"/>
      <c r="E1064" s="29"/>
      <c r="F1064" s="29"/>
      <c r="G1064" s="29"/>
      <c r="H1064" s="29"/>
      <c r="I1064" s="14"/>
      <c r="J1064" s="14"/>
      <c r="K1064" s="14"/>
      <c r="L1064" s="95"/>
    </row>
    <row r="1065" spans="1:12" s="106" customFormat="1" ht="15.75">
      <c r="A1065" s="23"/>
      <c r="B1065" s="28"/>
      <c r="C1065" s="29"/>
      <c r="D1065" s="29"/>
      <c r="E1065" s="29"/>
      <c r="F1065" s="29"/>
      <c r="G1065" s="29"/>
      <c r="H1065" s="29"/>
      <c r="I1065" s="14"/>
      <c r="J1065" s="14"/>
      <c r="K1065" s="14"/>
      <c r="L1065" s="95"/>
    </row>
    <row r="1066" spans="1:12" s="106" customFormat="1" ht="15.75">
      <c r="A1066" s="23"/>
      <c r="B1066" s="28"/>
      <c r="C1066" s="29"/>
      <c r="D1066" s="29"/>
      <c r="E1066" s="29"/>
      <c r="F1066" s="29"/>
      <c r="G1066" s="29"/>
      <c r="H1066" s="29"/>
      <c r="I1066" s="14"/>
      <c r="J1066" s="14"/>
      <c r="K1066" s="14"/>
      <c r="L1066" s="95"/>
    </row>
    <row r="1067" spans="1:12" s="106" customFormat="1" ht="15.75">
      <c r="A1067" s="23"/>
      <c r="B1067" s="28"/>
      <c r="C1067" s="29"/>
      <c r="D1067" s="29"/>
      <c r="E1067" s="29"/>
      <c r="F1067" s="29"/>
      <c r="G1067" s="29"/>
      <c r="H1067" s="29"/>
      <c r="I1067" s="14"/>
      <c r="J1067" s="14"/>
      <c r="K1067" s="14"/>
      <c r="L1067" s="95"/>
    </row>
    <row r="1068" spans="1:12" s="106" customFormat="1" ht="15.75">
      <c r="A1068" s="23"/>
      <c r="B1068" s="28"/>
      <c r="C1068" s="29"/>
      <c r="D1068" s="29"/>
      <c r="E1068" s="29"/>
      <c r="F1068" s="29"/>
      <c r="G1068" s="29"/>
      <c r="H1068" s="29"/>
      <c r="I1068" s="14"/>
      <c r="J1068" s="14"/>
      <c r="K1068" s="14"/>
      <c r="L1068" s="95"/>
    </row>
    <row r="1069" spans="1:12" s="106" customFormat="1" ht="15.75">
      <c r="A1069" s="23"/>
      <c r="B1069" s="28"/>
      <c r="C1069" s="29"/>
      <c r="D1069" s="29"/>
      <c r="E1069" s="29"/>
      <c r="F1069" s="29"/>
      <c r="G1069" s="29"/>
      <c r="H1069" s="29"/>
      <c r="I1069" s="14"/>
      <c r="J1069" s="14"/>
      <c r="K1069" s="14"/>
      <c r="L1069" s="95"/>
    </row>
    <row r="1070" spans="1:12" s="106" customFormat="1" ht="15.75">
      <c r="A1070" s="23"/>
      <c r="B1070" s="28"/>
      <c r="C1070" s="29"/>
      <c r="D1070" s="29"/>
      <c r="E1070" s="29"/>
      <c r="F1070" s="29"/>
      <c r="G1070" s="29"/>
      <c r="H1070" s="29"/>
      <c r="I1070" s="14"/>
      <c r="J1070" s="14"/>
      <c r="K1070" s="14"/>
      <c r="L1070" s="95"/>
    </row>
    <row r="1071" spans="1:12" s="106" customFormat="1" ht="15.75">
      <c r="A1071" s="23"/>
      <c r="B1071" s="28"/>
      <c r="C1071" s="29"/>
      <c r="D1071" s="29"/>
      <c r="E1071" s="19"/>
      <c r="F1071" s="19"/>
      <c r="G1071" s="29"/>
      <c r="H1071" s="29"/>
      <c r="I1071" s="14"/>
      <c r="J1071" s="14"/>
      <c r="K1071" s="14"/>
      <c r="L1071" s="95"/>
    </row>
    <row r="1072" spans="1:12" s="106" customFormat="1" ht="15.75">
      <c r="A1072" s="23"/>
      <c r="B1072" s="28"/>
      <c r="C1072" s="29"/>
      <c r="D1072" s="29"/>
      <c r="E1072" s="29"/>
      <c r="F1072" s="29"/>
      <c r="G1072" s="29"/>
      <c r="H1072" s="29"/>
      <c r="I1072" s="14"/>
      <c r="J1072" s="14"/>
      <c r="K1072" s="14"/>
      <c r="L1072" s="95"/>
    </row>
    <row r="1073" spans="1:12" s="106" customFormat="1" ht="15.75">
      <c r="A1073" s="23"/>
      <c r="B1073" s="28"/>
      <c r="C1073" s="29"/>
      <c r="D1073" s="29"/>
      <c r="E1073" s="29"/>
      <c r="F1073" s="29"/>
      <c r="G1073" s="29"/>
      <c r="H1073" s="29"/>
      <c r="I1073" s="14"/>
      <c r="J1073" s="14"/>
      <c r="K1073" s="14"/>
      <c r="L1073" s="95"/>
    </row>
    <row r="1074" spans="1:12" s="106" customFormat="1" ht="15.75">
      <c r="A1074" s="23"/>
      <c r="B1074" s="33"/>
      <c r="C1074" s="34"/>
      <c r="D1074" s="35"/>
      <c r="E1074" s="35"/>
      <c r="F1074" s="29"/>
      <c r="G1074" s="29"/>
      <c r="H1074" s="29"/>
      <c r="I1074" s="14"/>
      <c r="J1074" s="14"/>
      <c r="K1074" s="14"/>
      <c r="L1074" s="95"/>
    </row>
    <row r="1075" spans="1:12" s="106" customFormat="1" ht="15.75">
      <c r="A1075" s="23"/>
      <c r="B1075" s="28"/>
      <c r="C1075" s="29"/>
      <c r="D1075" s="29"/>
      <c r="E1075" s="29"/>
      <c r="F1075" s="29"/>
      <c r="G1075" s="29"/>
      <c r="H1075" s="29"/>
      <c r="I1075" s="14"/>
      <c r="J1075" s="14"/>
      <c r="K1075" s="14"/>
      <c r="L1075" s="95"/>
    </row>
    <row r="1076" spans="1:12" s="106" customFormat="1" ht="15.75">
      <c r="A1076" s="23"/>
      <c r="B1076" s="28"/>
      <c r="C1076" s="29"/>
      <c r="D1076" s="29"/>
      <c r="E1076" s="29"/>
      <c r="F1076" s="29"/>
      <c r="G1076" s="29"/>
      <c r="H1076" s="29"/>
      <c r="I1076" s="14"/>
      <c r="J1076" s="14"/>
      <c r="K1076" s="14"/>
      <c r="L1076" s="95"/>
    </row>
    <row r="1077" spans="1:12" ht="15.75">
      <c r="A1077" s="23"/>
      <c r="B1077" s="28"/>
      <c r="C1077" s="29"/>
      <c r="D1077" s="29"/>
      <c r="E1077" s="29"/>
      <c r="F1077" s="29"/>
      <c r="G1077" s="29"/>
      <c r="H1077" s="29"/>
      <c r="I1077" s="14"/>
      <c r="J1077" s="14"/>
      <c r="K1077" s="14"/>
      <c r="L1077" s="95"/>
    </row>
    <row r="1078" spans="1:238" s="106" customFormat="1" ht="15.75">
      <c r="A1078" s="23"/>
      <c r="B1078" s="28"/>
      <c r="C1078" s="29"/>
      <c r="D1078" s="29"/>
      <c r="E1078" s="29"/>
      <c r="F1078" s="29"/>
      <c r="G1078" s="29"/>
      <c r="H1078" s="29"/>
      <c r="I1078" s="14"/>
      <c r="J1078" s="14"/>
      <c r="K1078" s="14"/>
      <c r="L1078" s="95"/>
      <c r="IC1078" s="88"/>
      <c r="ID1078" s="88"/>
    </row>
    <row r="1079" spans="1:12" s="106" customFormat="1" ht="15.75">
      <c r="A1079" s="23"/>
      <c r="B1079" s="28"/>
      <c r="C1079" s="29"/>
      <c r="D1079" s="29"/>
      <c r="E1079" s="29"/>
      <c r="F1079" s="29"/>
      <c r="G1079" s="29"/>
      <c r="H1079" s="29"/>
      <c r="I1079" s="14"/>
      <c r="J1079" s="14"/>
      <c r="K1079" s="14"/>
      <c r="L1079" s="95"/>
    </row>
    <row r="1080" spans="1:12" s="106" customFormat="1" ht="15.75">
      <c r="A1080" s="23"/>
      <c r="B1080" s="28"/>
      <c r="C1080" s="29"/>
      <c r="D1080" s="29"/>
      <c r="E1080" s="29"/>
      <c r="F1080" s="29"/>
      <c r="G1080" s="29"/>
      <c r="H1080" s="29"/>
      <c r="I1080" s="14"/>
      <c r="J1080" s="14"/>
      <c r="K1080" s="14"/>
      <c r="L1080" s="95"/>
    </row>
    <row r="1081" spans="1:12" s="106" customFormat="1" ht="15.75">
      <c r="A1081" s="23"/>
      <c r="B1081" s="28"/>
      <c r="C1081" s="29"/>
      <c r="D1081" s="29"/>
      <c r="E1081" s="29"/>
      <c r="F1081" s="29"/>
      <c r="G1081" s="29"/>
      <c r="H1081" s="29"/>
      <c r="I1081" s="14"/>
      <c r="J1081" s="14"/>
      <c r="K1081" s="14"/>
      <c r="L1081" s="95"/>
    </row>
    <row r="1082" spans="1:12" s="106" customFormat="1" ht="15.75">
      <c r="A1082" s="23"/>
      <c r="B1082" s="32"/>
      <c r="C1082" s="19"/>
      <c r="D1082" s="19"/>
      <c r="E1082" s="19"/>
      <c r="F1082" s="19"/>
      <c r="G1082" s="19"/>
      <c r="H1082" s="19"/>
      <c r="I1082" s="14"/>
      <c r="J1082" s="14"/>
      <c r="K1082" s="14"/>
      <c r="L1082" s="95"/>
    </row>
    <row r="1083" spans="1:12" s="106" customFormat="1" ht="15.75">
      <c r="A1083" s="23"/>
      <c r="B1083" s="32"/>
      <c r="C1083" s="19"/>
      <c r="D1083" s="19"/>
      <c r="E1083" s="19"/>
      <c r="F1083" s="19"/>
      <c r="G1083" s="19"/>
      <c r="H1083" s="19"/>
      <c r="I1083" s="14"/>
      <c r="J1083" s="14"/>
      <c r="K1083" s="14"/>
      <c r="L1083" s="95"/>
    </row>
    <row r="1084" spans="1:12" s="106" customFormat="1" ht="15.75">
      <c r="A1084" s="23"/>
      <c r="B1084" s="32"/>
      <c r="C1084" s="19"/>
      <c r="D1084" s="19"/>
      <c r="E1084" s="19"/>
      <c r="F1084" s="19"/>
      <c r="G1084" s="19"/>
      <c r="H1084" s="19"/>
      <c r="I1084" s="14"/>
      <c r="J1084" s="14"/>
      <c r="K1084" s="14"/>
      <c r="L1084" s="95"/>
    </row>
    <row r="1085" spans="1:12" s="106" customFormat="1" ht="15.75">
      <c r="A1085" s="23"/>
      <c r="B1085" s="28"/>
      <c r="C1085" s="29"/>
      <c r="D1085" s="29"/>
      <c r="E1085" s="29"/>
      <c r="F1085" s="29"/>
      <c r="G1085" s="29"/>
      <c r="H1085" s="29"/>
      <c r="I1085" s="14"/>
      <c r="J1085" s="14"/>
      <c r="K1085" s="14"/>
      <c r="L1085" s="95"/>
    </row>
    <row r="1086" spans="1:12" s="106" customFormat="1" ht="15.75">
      <c r="A1086" s="23"/>
      <c r="B1086" s="28"/>
      <c r="C1086" s="29"/>
      <c r="D1086" s="29"/>
      <c r="E1086" s="29"/>
      <c r="F1086" s="29"/>
      <c r="G1086" s="29"/>
      <c r="H1086" s="29"/>
      <c r="I1086" s="14"/>
      <c r="J1086" s="14"/>
      <c r="K1086" s="14"/>
      <c r="L1086" s="95"/>
    </row>
    <row r="1087" spans="1:12" s="106" customFormat="1" ht="15.75">
      <c r="A1087" s="23"/>
      <c r="B1087" s="28"/>
      <c r="C1087" s="29"/>
      <c r="D1087" s="29"/>
      <c r="E1087" s="29"/>
      <c r="F1087" s="29"/>
      <c r="G1087" s="29"/>
      <c r="H1087" s="29"/>
      <c r="I1087" s="14"/>
      <c r="J1087" s="14"/>
      <c r="K1087" s="14"/>
      <c r="L1087" s="95"/>
    </row>
    <row r="1088" spans="1:12" s="106" customFormat="1" ht="15.75">
      <c r="A1088" s="23"/>
      <c r="B1088" s="28"/>
      <c r="C1088" s="29"/>
      <c r="D1088" s="29"/>
      <c r="E1088" s="29"/>
      <c r="F1088" s="29"/>
      <c r="G1088" s="29"/>
      <c r="H1088" s="29"/>
      <c r="I1088" s="14"/>
      <c r="J1088" s="14"/>
      <c r="K1088" s="14"/>
      <c r="L1088" s="95"/>
    </row>
    <row r="1089" spans="1:12" s="106" customFormat="1" ht="15.75">
      <c r="A1089" s="23"/>
      <c r="B1089" s="28"/>
      <c r="C1089" s="29"/>
      <c r="D1089" s="29"/>
      <c r="E1089" s="29"/>
      <c r="F1089" s="29"/>
      <c r="G1089" s="29"/>
      <c r="H1089" s="29"/>
      <c r="I1089" s="14"/>
      <c r="J1089" s="14"/>
      <c r="K1089" s="14"/>
      <c r="L1089" s="95"/>
    </row>
    <row r="1090" spans="1:12" s="106" customFormat="1" ht="15.75">
      <c r="A1090" s="23"/>
      <c r="B1090" s="28"/>
      <c r="C1090" s="29"/>
      <c r="D1090" s="29"/>
      <c r="E1090" s="29"/>
      <c r="F1090" s="29"/>
      <c r="G1090" s="29"/>
      <c r="H1090" s="29"/>
      <c r="I1090" s="14"/>
      <c r="J1090" s="14"/>
      <c r="K1090" s="14"/>
      <c r="L1090" s="95"/>
    </row>
    <row r="1091" spans="1:12" s="106" customFormat="1" ht="15.75">
      <c r="A1091" s="23"/>
      <c r="B1091" s="28"/>
      <c r="C1091" s="29"/>
      <c r="D1091" s="29"/>
      <c r="E1091" s="29"/>
      <c r="F1091" s="29"/>
      <c r="G1091" s="29"/>
      <c r="H1091" s="29"/>
      <c r="I1091" s="14"/>
      <c r="J1091" s="14"/>
      <c r="K1091" s="14"/>
      <c r="L1091" s="95"/>
    </row>
    <row r="1092" spans="1:12" s="106" customFormat="1" ht="15.75">
      <c r="A1092" s="23"/>
      <c r="B1092" s="28"/>
      <c r="C1092" s="29"/>
      <c r="D1092" s="29"/>
      <c r="E1092" s="29"/>
      <c r="F1092" s="29"/>
      <c r="G1092" s="29"/>
      <c r="H1092" s="29"/>
      <c r="I1092" s="14"/>
      <c r="J1092" s="14"/>
      <c r="K1092" s="14"/>
      <c r="L1092" s="95"/>
    </row>
    <row r="1093" spans="1:12" s="106" customFormat="1" ht="15.75">
      <c r="A1093" s="23"/>
      <c r="B1093" s="28"/>
      <c r="C1093" s="29"/>
      <c r="D1093" s="29"/>
      <c r="E1093" s="29"/>
      <c r="F1093" s="29"/>
      <c r="G1093" s="29"/>
      <c r="H1093" s="29"/>
      <c r="I1093" s="14"/>
      <c r="J1093" s="14"/>
      <c r="K1093" s="14"/>
      <c r="L1093" s="95"/>
    </row>
    <row r="1094" spans="1:12" s="106" customFormat="1" ht="15.75">
      <c r="A1094" s="23"/>
      <c r="B1094" s="28"/>
      <c r="C1094" s="29"/>
      <c r="D1094" s="29"/>
      <c r="E1094" s="29"/>
      <c r="F1094" s="29"/>
      <c r="G1094" s="29"/>
      <c r="H1094" s="29"/>
      <c r="I1094" s="14"/>
      <c r="J1094" s="14"/>
      <c r="K1094" s="14"/>
      <c r="L1094" s="95"/>
    </row>
    <row r="1095" spans="1:12" s="106" customFormat="1" ht="15.75">
      <c r="A1095" s="23"/>
      <c r="B1095" s="36"/>
      <c r="C1095" s="37"/>
      <c r="D1095" s="38"/>
      <c r="E1095" s="39"/>
      <c r="F1095" s="29"/>
      <c r="G1095" s="29"/>
      <c r="H1095" s="29"/>
      <c r="I1095" s="14"/>
      <c r="J1095" s="14"/>
      <c r="K1095" s="14"/>
      <c r="L1095" s="95"/>
    </row>
    <row r="1096" spans="1:12" s="106" customFormat="1" ht="15.75">
      <c r="A1096" s="23"/>
      <c r="B1096" s="28"/>
      <c r="C1096" s="29"/>
      <c r="D1096" s="29"/>
      <c r="E1096" s="29"/>
      <c r="F1096" s="29"/>
      <c r="G1096" s="29"/>
      <c r="H1096" s="29"/>
      <c r="I1096" s="14"/>
      <c r="J1096" s="14"/>
      <c r="K1096" s="14"/>
      <c r="L1096" s="95"/>
    </row>
    <row r="1097" spans="1:12" s="106" customFormat="1" ht="15.75">
      <c r="A1097" s="23"/>
      <c r="B1097" s="28"/>
      <c r="C1097" s="29"/>
      <c r="D1097" s="29"/>
      <c r="E1097" s="29"/>
      <c r="F1097" s="29"/>
      <c r="G1097" s="29"/>
      <c r="H1097" s="29"/>
      <c r="I1097" s="14"/>
      <c r="J1097" s="14"/>
      <c r="K1097" s="14"/>
      <c r="L1097" s="95"/>
    </row>
    <row r="1098" spans="1:12" s="106" customFormat="1" ht="15.75">
      <c r="A1098" s="23"/>
      <c r="B1098" s="28"/>
      <c r="C1098" s="29"/>
      <c r="D1098" s="29"/>
      <c r="E1098" s="29"/>
      <c r="F1098" s="29"/>
      <c r="G1098" s="29"/>
      <c r="H1098" s="29"/>
      <c r="I1098" s="14"/>
      <c r="J1098" s="14"/>
      <c r="K1098" s="14"/>
      <c r="L1098" s="95"/>
    </row>
    <row r="1099" spans="1:12" s="106" customFormat="1" ht="15.75">
      <c r="A1099" s="23"/>
      <c r="B1099" s="28"/>
      <c r="C1099" s="29"/>
      <c r="D1099" s="29"/>
      <c r="E1099" s="29"/>
      <c r="F1099" s="29"/>
      <c r="G1099" s="29"/>
      <c r="H1099" s="29"/>
      <c r="I1099" s="14"/>
      <c r="J1099" s="14"/>
      <c r="K1099" s="14"/>
      <c r="L1099" s="95"/>
    </row>
    <row r="1100" spans="1:12" s="106" customFormat="1" ht="15.75">
      <c r="A1100" s="23"/>
      <c r="B1100" s="28"/>
      <c r="C1100" s="29"/>
      <c r="D1100" s="29"/>
      <c r="E1100" s="29"/>
      <c r="F1100" s="29"/>
      <c r="G1100" s="29"/>
      <c r="H1100" s="29"/>
      <c r="I1100" s="14"/>
      <c r="J1100" s="14"/>
      <c r="K1100" s="14"/>
      <c r="L1100" s="95"/>
    </row>
    <row r="1101" spans="1:12" s="106" customFormat="1" ht="15.75">
      <c r="A1101" s="23"/>
      <c r="B1101" s="28"/>
      <c r="C1101" s="29"/>
      <c r="D1101" s="29"/>
      <c r="E1101" s="29"/>
      <c r="F1101" s="29"/>
      <c r="G1101" s="29"/>
      <c r="H1101" s="29"/>
      <c r="I1101" s="14"/>
      <c r="J1101" s="14"/>
      <c r="K1101" s="14"/>
      <c r="L1101" s="95"/>
    </row>
    <row r="1102" spans="1:12" s="106" customFormat="1" ht="15.75">
      <c r="A1102" s="23"/>
      <c r="B1102" s="28"/>
      <c r="C1102" s="29"/>
      <c r="D1102" s="29"/>
      <c r="E1102" s="29"/>
      <c r="F1102" s="29"/>
      <c r="G1102" s="29"/>
      <c r="H1102" s="29"/>
      <c r="I1102" s="14"/>
      <c r="J1102" s="14"/>
      <c r="K1102" s="14"/>
      <c r="L1102" s="95"/>
    </row>
    <row r="1103" spans="1:12" s="106" customFormat="1" ht="15.75">
      <c r="A1103" s="23"/>
      <c r="B1103" s="28"/>
      <c r="C1103" s="29"/>
      <c r="D1103" s="29"/>
      <c r="E1103" s="29"/>
      <c r="F1103" s="29"/>
      <c r="G1103" s="29"/>
      <c r="H1103" s="29"/>
      <c r="I1103" s="14"/>
      <c r="J1103" s="14"/>
      <c r="K1103" s="14"/>
      <c r="L1103" s="95"/>
    </row>
    <row r="1104" spans="1:12" s="106" customFormat="1" ht="15.75">
      <c r="A1104" s="23"/>
      <c r="B1104" s="28"/>
      <c r="C1104" s="29"/>
      <c r="D1104" s="29"/>
      <c r="E1104" s="29"/>
      <c r="F1104" s="29"/>
      <c r="G1104" s="29"/>
      <c r="H1104" s="29"/>
      <c r="I1104" s="14"/>
      <c r="J1104" s="14"/>
      <c r="K1104" s="14"/>
      <c r="L1104" s="95"/>
    </row>
    <row r="1105" spans="1:12" s="106" customFormat="1" ht="15.75">
      <c r="A1105" s="23"/>
      <c r="B1105" s="28"/>
      <c r="C1105" s="29"/>
      <c r="D1105" s="29"/>
      <c r="E1105" s="29"/>
      <c r="F1105" s="29"/>
      <c r="G1105" s="29"/>
      <c r="H1105" s="29"/>
      <c r="I1105" s="14"/>
      <c r="J1105" s="14"/>
      <c r="K1105" s="14"/>
      <c r="L1105" s="95"/>
    </row>
    <row r="1106" spans="1:12" s="106" customFormat="1" ht="15.75">
      <c r="A1106" s="23"/>
      <c r="B1106" s="28"/>
      <c r="C1106" s="29"/>
      <c r="D1106" s="29"/>
      <c r="E1106" s="29"/>
      <c r="F1106" s="29"/>
      <c r="G1106" s="29"/>
      <c r="H1106" s="29"/>
      <c r="I1106" s="14"/>
      <c r="J1106" s="14"/>
      <c r="K1106" s="14"/>
      <c r="L1106" s="95"/>
    </row>
    <row r="1107" spans="1:12" s="106" customFormat="1" ht="15.75">
      <c r="A1107" s="23"/>
      <c r="B1107" s="28"/>
      <c r="C1107" s="29"/>
      <c r="D1107" s="29"/>
      <c r="E1107" s="29"/>
      <c r="F1107" s="29"/>
      <c r="G1107" s="29"/>
      <c r="H1107" s="29"/>
      <c r="I1107" s="14"/>
      <c r="J1107" s="14"/>
      <c r="K1107" s="14"/>
      <c r="L1107" s="95"/>
    </row>
    <row r="1108" spans="1:12" s="106" customFormat="1" ht="15.75">
      <c r="A1108" s="23"/>
      <c r="B1108" s="28"/>
      <c r="C1108" s="29"/>
      <c r="D1108" s="29"/>
      <c r="E1108" s="29"/>
      <c r="F1108" s="29"/>
      <c r="G1108" s="29"/>
      <c r="H1108" s="29"/>
      <c r="I1108" s="14"/>
      <c r="J1108" s="14"/>
      <c r="K1108" s="14"/>
      <c r="L1108" s="95"/>
    </row>
    <row r="1109" spans="1:12" s="106" customFormat="1" ht="15.75">
      <c r="A1109" s="23"/>
      <c r="B1109" s="40"/>
      <c r="C1109" s="41"/>
      <c r="D1109" s="42"/>
      <c r="E1109" s="42"/>
      <c r="F1109" s="13"/>
      <c r="G1109" s="13"/>
      <c r="H1109" s="42"/>
      <c r="I1109" s="14"/>
      <c r="J1109" s="14"/>
      <c r="K1109" s="14"/>
      <c r="L1109" s="95"/>
    </row>
    <row r="1110" spans="1:12" s="106" customFormat="1" ht="15.75">
      <c r="A1110" s="23"/>
      <c r="B1110" s="28"/>
      <c r="C1110" s="29"/>
      <c r="D1110" s="29"/>
      <c r="E1110" s="29"/>
      <c r="F1110" s="29"/>
      <c r="G1110" s="29"/>
      <c r="H1110" s="29"/>
      <c r="I1110" s="14"/>
      <c r="J1110" s="14"/>
      <c r="K1110" s="14"/>
      <c r="L1110" s="95"/>
    </row>
    <row r="1111" spans="1:12" s="106" customFormat="1" ht="15.75">
      <c r="A1111" s="23"/>
      <c r="B1111" s="28"/>
      <c r="C1111" s="29"/>
      <c r="D1111" s="17"/>
      <c r="E1111" s="29"/>
      <c r="F1111" s="29"/>
      <c r="G1111" s="29"/>
      <c r="H1111" s="29"/>
      <c r="I1111" s="14"/>
      <c r="J1111" s="14"/>
      <c r="K1111" s="14"/>
      <c r="L1111" s="95"/>
    </row>
    <row r="1112" spans="1:12" s="106" customFormat="1" ht="15.75">
      <c r="A1112" s="23"/>
      <c r="B1112" s="28"/>
      <c r="C1112" s="29"/>
      <c r="D1112" s="29"/>
      <c r="E1112" s="29"/>
      <c r="F1112" s="29"/>
      <c r="G1112" s="29"/>
      <c r="H1112" s="29"/>
      <c r="I1112" s="14"/>
      <c r="J1112" s="14"/>
      <c r="K1112" s="14"/>
      <c r="L1112" s="95"/>
    </row>
    <row r="1113" spans="1:12" s="106" customFormat="1" ht="15.75">
      <c r="A1113" s="23"/>
      <c r="B1113" s="28"/>
      <c r="C1113" s="29"/>
      <c r="D1113" s="29"/>
      <c r="E1113" s="29"/>
      <c r="F1113" s="29"/>
      <c r="G1113" s="29"/>
      <c r="H1113" s="29"/>
      <c r="I1113" s="14"/>
      <c r="J1113" s="14"/>
      <c r="K1113" s="14"/>
      <c r="L1113" s="95"/>
    </row>
    <row r="1114" spans="1:12" s="106" customFormat="1" ht="15.75">
      <c r="A1114" s="23"/>
      <c r="B1114" s="28"/>
      <c r="C1114" s="29"/>
      <c r="D1114" s="29"/>
      <c r="E1114" s="29"/>
      <c r="F1114" s="29"/>
      <c r="G1114" s="29"/>
      <c r="H1114" s="29"/>
      <c r="I1114" s="14"/>
      <c r="J1114" s="14"/>
      <c r="K1114" s="14"/>
      <c r="L1114" s="95"/>
    </row>
    <row r="1115" spans="1:12" s="106" customFormat="1" ht="15.75">
      <c r="A1115" s="23"/>
      <c r="B1115" s="36"/>
      <c r="C1115" s="43"/>
      <c r="D1115" s="38"/>
      <c r="E1115" s="43"/>
      <c r="F1115" s="29"/>
      <c r="G1115" s="29"/>
      <c r="H1115" s="29"/>
      <c r="I1115" s="14"/>
      <c r="J1115" s="14"/>
      <c r="K1115" s="14"/>
      <c r="L1115" s="95"/>
    </row>
    <row r="1116" spans="1:12" s="106" customFormat="1" ht="15.75">
      <c r="A1116" s="23"/>
      <c r="B1116" s="28"/>
      <c r="C1116" s="29"/>
      <c r="D1116" s="29"/>
      <c r="E1116" s="17"/>
      <c r="F1116" s="17"/>
      <c r="G1116" s="17"/>
      <c r="H1116" s="29"/>
      <c r="I1116" s="14"/>
      <c r="J1116" s="14"/>
      <c r="K1116" s="14"/>
      <c r="L1116" s="95"/>
    </row>
    <row r="1117" spans="1:12" s="106" customFormat="1" ht="15.75">
      <c r="A1117" s="23"/>
      <c r="B1117" s="28"/>
      <c r="C1117" s="29"/>
      <c r="D1117" s="29"/>
      <c r="E1117" s="17"/>
      <c r="F1117" s="17"/>
      <c r="G1117" s="17"/>
      <c r="H1117" s="29"/>
      <c r="I1117" s="14"/>
      <c r="J1117" s="14"/>
      <c r="K1117" s="14"/>
      <c r="L1117" s="95"/>
    </row>
    <row r="1118" spans="1:12" s="106" customFormat="1" ht="15.75">
      <c r="A1118" s="23"/>
      <c r="B1118" s="28"/>
      <c r="C1118" s="29"/>
      <c r="D1118" s="29"/>
      <c r="E1118" s="17"/>
      <c r="F1118" s="17"/>
      <c r="G1118" s="17"/>
      <c r="H1118" s="29"/>
      <c r="I1118" s="14"/>
      <c r="J1118" s="14"/>
      <c r="K1118" s="14"/>
      <c r="L1118" s="95"/>
    </row>
    <row r="1119" spans="1:12" s="106" customFormat="1" ht="15.75">
      <c r="A1119" s="23"/>
      <c r="B1119" s="28"/>
      <c r="C1119" s="29"/>
      <c r="D1119" s="29"/>
      <c r="E1119" s="17"/>
      <c r="F1119" s="17"/>
      <c r="G1119" s="17"/>
      <c r="H1119" s="29"/>
      <c r="I1119" s="14"/>
      <c r="J1119" s="14"/>
      <c r="K1119" s="14"/>
      <c r="L1119" s="95"/>
    </row>
    <row r="1120" spans="1:12" s="106" customFormat="1" ht="15.75">
      <c r="A1120" s="23"/>
      <c r="B1120" s="28"/>
      <c r="C1120" s="29"/>
      <c r="D1120" s="29"/>
      <c r="E1120" s="29"/>
      <c r="F1120" s="29"/>
      <c r="G1120" s="29"/>
      <c r="H1120" s="29"/>
      <c r="I1120" s="14"/>
      <c r="J1120" s="14"/>
      <c r="K1120" s="14"/>
      <c r="L1120" s="95"/>
    </row>
    <row r="1121" spans="1:12" s="106" customFormat="1" ht="15.75">
      <c r="A1121" s="23"/>
      <c r="B1121" s="28"/>
      <c r="C1121" s="29"/>
      <c r="D1121" s="29"/>
      <c r="E1121" s="29"/>
      <c r="F1121" s="29"/>
      <c r="G1121" s="29"/>
      <c r="H1121" s="29"/>
      <c r="I1121" s="14"/>
      <c r="J1121" s="14"/>
      <c r="K1121" s="14"/>
      <c r="L1121" s="95"/>
    </row>
    <row r="1122" spans="1:12" s="106" customFormat="1" ht="15.75">
      <c r="A1122" s="23"/>
      <c r="B1122" s="28"/>
      <c r="C1122" s="29"/>
      <c r="D1122" s="29"/>
      <c r="E1122" s="29"/>
      <c r="F1122" s="29"/>
      <c r="G1122" s="29"/>
      <c r="H1122" s="29"/>
      <c r="I1122" s="14"/>
      <c r="J1122" s="14"/>
      <c r="K1122" s="14"/>
      <c r="L1122" s="95"/>
    </row>
    <row r="1123" spans="1:12" s="106" customFormat="1" ht="15.75">
      <c r="A1123" s="23"/>
      <c r="B1123" s="28"/>
      <c r="C1123" s="29"/>
      <c r="D1123" s="29"/>
      <c r="E1123" s="29"/>
      <c r="F1123" s="29"/>
      <c r="G1123" s="29"/>
      <c r="H1123" s="29"/>
      <c r="I1123" s="14"/>
      <c r="J1123" s="14"/>
      <c r="K1123" s="14"/>
      <c r="L1123" s="95"/>
    </row>
    <row r="1124" spans="1:12" s="106" customFormat="1" ht="15.75">
      <c r="A1124" s="23"/>
      <c r="B1124" s="28"/>
      <c r="C1124" s="29"/>
      <c r="D1124" s="29"/>
      <c r="E1124" s="29"/>
      <c r="F1124" s="29"/>
      <c r="G1124" s="29"/>
      <c r="H1124" s="29"/>
      <c r="I1124" s="14"/>
      <c r="J1124" s="14"/>
      <c r="K1124" s="14"/>
      <c r="L1124" s="95"/>
    </row>
    <row r="1125" spans="1:12" s="106" customFormat="1" ht="15.75">
      <c r="A1125" s="23"/>
      <c r="B1125" s="18"/>
      <c r="C1125" s="12"/>
      <c r="D1125" s="17"/>
      <c r="E1125" s="17"/>
      <c r="F1125" s="17"/>
      <c r="G1125" s="29"/>
      <c r="H1125" s="29"/>
      <c r="I1125" s="14"/>
      <c r="J1125" s="14"/>
      <c r="K1125" s="14"/>
      <c r="L1125" s="95"/>
    </row>
    <row r="1126" spans="1:12" s="106" customFormat="1" ht="15.75">
      <c r="A1126" s="23"/>
      <c r="B1126" s="18"/>
      <c r="C1126" s="12"/>
      <c r="D1126" s="17"/>
      <c r="E1126" s="17"/>
      <c r="F1126" s="17"/>
      <c r="G1126" s="29"/>
      <c r="H1126" s="29"/>
      <c r="I1126" s="14"/>
      <c r="J1126" s="14"/>
      <c r="K1126" s="14"/>
      <c r="L1126" s="95"/>
    </row>
    <row r="1127" spans="1:12" s="106" customFormat="1" ht="15.75">
      <c r="A1127" s="23"/>
      <c r="B1127" s="18"/>
      <c r="C1127" s="12"/>
      <c r="D1127" s="17"/>
      <c r="E1127" s="17"/>
      <c r="F1127" s="19"/>
      <c r="G1127" s="17"/>
      <c r="H1127" s="29"/>
      <c r="I1127" s="14"/>
      <c r="J1127" s="14"/>
      <c r="K1127" s="14"/>
      <c r="L1127" s="95"/>
    </row>
    <row r="1128" spans="1:12" s="106" customFormat="1" ht="15.75">
      <c r="A1128" s="26"/>
      <c r="B1128" s="28"/>
      <c r="C1128" s="29"/>
      <c r="D1128" s="21"/>
      <c r="E1128" s="29"/>
      <c r="F1128" s="29"/>
      <c r="G1128" s="17"/>
      <c r="H1128" s="29"/>
      <c r="I1128" s="14"/>
      <c r="J1128" s="14"/>
      <c r="K1128" s="14"/>
      <c r="L1128" s="95"/>
    </row>
    <row r="1129" spans="1:12" s="106" customFormat="1" ht="15.75">
      <c r="A1129" s="26"/>
      <c r="B1129" s="28"/>
      <c r="C1129" s="29"/>
      <c r="D1129" s="29"/>
      <c r="E1129" s="29"/>
      <c r="F1129" s="29"/>
      <c r="G1129" s="29"/>
      <c r="H1129" s="29"/>
      <c r="I1129" s="14"/>
      <c r="J1129" s="14"/>
      <c r="K1129" s="14"/>
      <c r="L1129" s="95"/>
    </row>
    <row r="1130" spans="1:12" s="106" customFormat="1" ht="15.75">
      <c r="A1130" s="26"/>
      <c r="B1130" s="28"/>
      <c r="C1130" s="29"/>
      <c r="D1130" s="29"/>
      <c r="E1130" s="29"/>
      <c r="F1130" s="29"/>
      <c r="G1130" s="29"/>
      <c r="H1130" s="29"/>
      <c r="I1130" s="14"/>
      <c r="J1130" s="14"/>
      <c r="K1130" s="14"/>
      <c r="L1130" s="95"/>
    </row>
    <row r="1131" spans="1:12" s="106" customFormat="1" ht="15.75">
      <c r="A1131" s="26"/>
      <c r="B1131" s="18"/>
      <c r="C1131" s="29"/>
      <c r="D1131" s="17"/>
      <c r="E1131" s="17"/>
      <c r="F1131" s="17"/>
      <c r="G1131" s="29"/>
      <c r="H1131" s="29"/>
      <c r="I1131" s="14"/>
      <c r="J1131" s="14"/>
      <c r="K1131" s="14"/>
      <c r="L1131" s="95"/>
    </row>
    <row r="1132" spans="1:12" s="106" customFormat="1" ht="15.75">
      <c r="A1132" s="26"/>
      <c r="B1132" s="18"/>
      <c r="C1132" s="29"/>
      <c r="D1132" s="17"/>
      <c r="E1132" s="17"/>
      <c r="F1132" s="17"/>
      <c r="G1132" s="29"/>
      <c r="H1132" s="29"/>
      <c r="I1132" s="14"/>
      <c r="J1132" s="14"/>
      <c r="K1132" s="14"/>
      <c r="L1132" s="95"/>
    </row>
    <row r="1133" spans="1:12" s="106" customFormat="1" ht="15.75">
      <c r="A1133" s="26"/>
      <c r="B1133" s="24"/>
      <c r="C1133" s="21"/>
      <c r="D1133" s="21"/>
      <c r="E1133" s="21"/>
      <c r="F1133" s="21"/>
      <c r="G1133" s="21"/>
      <c r="H1133" s="21"/>
      <c r="I1133" s="14"/>
      <c r="J1133" s="14"/>
      <c r="K1133" s="14"/>
      <c r="L1133" s="95"/>
    </row>
    <row r="1134" spans="1:12" s="106" customFormat="1" ht="15.75">
      <c r="A1134" s="26"/>
      <c r="B1134" s="24"/>
      <c r="C1134" s="21"/>
      <c r="D1134" s="21"/>
      <c r="E1134" s="21"/>
      <c r="F1134" s="21"/>
      <c r="G1134" s="21"/>
      <c r="H1134" s="21"/>
      <c r="I1134" s="14"/>
      <c r="J1134" s="14"/>
      <c r="K1134" s="14"/>
      <c r="L1134" s="95"/>
    </row>
    <row r="1135" spans="1:12" s="106" customFormat="1" ht="15.75">
      <c r="A1135" s="26"/>
      <c r="B1135" s="18"/>
      <c r="C1135" s="21"/>
      <c r="D1135" s="17"/>
      <c r="E1135" s="17"/>
      <c r="F1135" s="17"/>
      <c r="G1135" s="21"/>
      <c r="H1135" s="21"/>
      <c r="I1135" s="14"/>
      <c r="J1135" s="14"/>
      <c r="K1135" s="14"/>
      <c r="L1135" s="95"/>
    </row>
    <row r="1136" spans="1:12" s="106" customFormat="1" ht="15.75">
      <c r="A1136" s="26"/>
      <c r="B1136" s="18"/>
      <c r="C1136" s="21"/>
      <c r="D1136" s="17"/>
      <c r="E1136" s="17"/>
      <c r="F1136" s="17"/>
      <c r="G1136" s="21"/>
      <c r="H1136" s="21"/>
      <c r="I1136" s="14"/>
      <c r="J1136" s="14"/>
      <c r="K1136" s="14"/>
      <c r="L1136" s="95"/>
    </row>
    <row r="1137" spans="1:12" s="106" customFormat="1" ht="15.75">
      <c r="A1137" s="26"/>
      <c r="B1137" s="18"/>
      <c r="C1137" s="21"/>
      <c r="D1137" s="17"/>
      <c r="E1137" s="17"/>
      <c r="F1137" s="17"/>
      <c r="G1137" s="17"/>
      <c r="H1137" s="17"/>
      <c r="I1137" s="14"/>
      <c r="J1137" s="14"/>
      <c r="K1137" s="14"/>
      <c r="L1137" s="95"/>
    </row>
    <row r="1138" spans="1:12" s="106" customFormat="1" ht="15.75">
      <c r="A1138" s="26"/>
      <c r="B1138" s="18"/>
      <c r="C1138" s="21"/>
      <c r="D1138" s="17"/>
      <c r="E1138" s="17"/>
      <c r="F1138" s="17"/>
      <c r="G1138" s="21"/>
      <c r="H1138" s="21"/>
      <c r="I1138" s="14"/>
      <c r="J1138" s="14"/>
      <c r="K1138" s="14"/>
      <c r="L1138" s="95"/>
    </row>
    <row r="1139" spans="1:12" ht="15.75">
      <c r="A1139" s="26"/>
      <c r="B1139" s="18"/>
      <c r="C1139" s="21"/>
      <c r="D1139" s="17"/>
      <c r="E1139" s="17"/>
      <c r="F1139" s="17"/>
      <c r="G1139" s="21"/>
      <c r="H1139" s="21"/>
      <c r="I1139" s="14"/>
      <c r="J1139" s="14"/>
      <c r="K1139" s="14"/>
      <c r="L1139" s="95"/>
    </row>
    <row r="1140" spans="1:12" ht="15.75">
      <c r="A1140" s="26"/>
      <c r="B1140" s="18"/>
      <c r="C1140" s="21"/>
      <c r="D1140" s="17"/>
      <c r="E1140" s="17"/>
      <c r="F1140" s="17"/>
      <c r="G1140" s="21"/>
      <c r="H1140" s="21"/>
      <c r="I1140" s="14"/>
      <c r="J1140" s="14"/>
      <c r="K1140" s="14"/>
      <c r="L1140" s="95"/>
    </row>
    <row r="1141" spans="1:12" ht="15.75">
      <c r="A1141" s="26"/>
      <c r="B1141" s="24"/>
      <c r="C1141" s="21"/>
      <c r="D1141" s="21"/>
      <c r="E1141" s="21"/>
      <c r="F1141" s="21"/>
      <c r="G1141" s="21"/>
      <c r="H1141" s="21"/>
      <c r="I1141" s="14"/>
      <c r="J1141" s="14"/>
      <c r="K1141" s="14"/>
      <c r="L1141" s="95"/>
    </row>
    <row r="1142" spans="1:12" ht="15.75">
      <c r="A1142" s="26"/>
      <c r="B1142" s="18"/>
      <c r="C1142" s="21"/>
      <c r="D1142" s="17"/>
      <c r="E1142" s="21"/>
      <c r="F1142" s="21"/>
      <c r="G1142" s="21"/>
      <c r="H1142" s="21"/>
      <c r="I1142" s="14"/>
      <c r="J1142" s="14"/>
      <c r="K1142" s="14"/>
      <c r="L1142" s="95"/>
    </row>
    <row r="1143" spans="1:12" ht="15.75">
      <c r="A1143" s="26"/>
      <c r="B1143" s="18"/>
      <c r="C1143" s="21"/>
      <c r="D1143" s="17"/>
      <c r="E1143" s="21"/>
      <c r="F1143" s="21"/>
      <c r="G1143" s="21"/>
      <c r="H1143" s="21"/>
      <c r="I1143" s="14"/>
      <c r="J1143" s="14"/>
      <c r="K1143" s="14"/>
      <c r="L1143" s="95"/>
    </row>
    <row r="1144" spans="1:12" ht="15.75">
      <c r="A1144" s="26"/>
      <c r="B1144" s="24"/>
      <c r="C1144" s="21"/>
      <c r="D1144" s="21"/>
      <c r="E1144" s="21"/>
      <c r="F1144" s="21"/>
      <c r="G1144" s="21"/>
      <c r="H1144" s="21"/>
      <c r="I1144" s="14"/>
      <c r="J1144" s="14"/>
      <c r="K1144" s="14"/>
      <c r="L1144" s="95"/>
    </row>
    <row r="1145" spans="1:12" ht="15.75">
      <c r="A1145" s="26"/>
      <c r="B1145" s="18"/>
      <c r="C1145" s="21"/>
      <c r="D1145" s="21"/>
      <c r="E1145" s="21"/>
      <c r="F1145" s="21"/>
      <c r="G1145" s="21"/>
      <c r="H1145" s="21"/>
      <c r="I1145" s="14"/>
      <c r="J1145" s="14"/>
      <c r="K1145" s="14"/>
      <c r="L1145" s="95"/>
    </row>
    <row r="1146" spans="1:12" ht="15.75">
      <c r="A1146" s="26"/>
      <c r="B1146" s="24"/>
      <c r="C1146" s="21"/>
      <c r="D1146" s="21"/>
      <c r="E1146" s="21"/>
      <c r="F1146" s="21"/>
      <c r="G1146" s="21"/>
      <c r="H1146" s="21"/>
      <c r="I1146" s="14"/>
      <c r="J1146" s="14"/>
      <c r="K1146" s="14"/>
      <c r="L1146" s="95"/>
    </row>
    <row r="1147" spans="1:12" ht="15.75">
      <c r="A1147" s="26"/>
      <c r="B1147" s="24"/>
      <c r="C1147" s="21"/>
      <c r="D1147" s="21"/>
      <c r="E1147" s="21"/>
      <c r="F1147" s="21"/>
      <c r="G1147" s="21"/>
      <c r="H1147" s="21"/>
      <c r="I1147" s="14"/>
      <c r="J1147" s="14"/>
      <c r="K1147" s="14"/>
      <c r="L1147" s="95"/>
    </row>
    <row r="1148" spans="1:12" ht="15.75">
      <c r="A1148" s="26"/>
      <c r="B1148" s="24"/>
      <c r="C1148" s="21"/>
      <c r="D1148" s="21"/>
      <c r="E1148" s="21"/>
      <c r="F1148" s="21"/>
      <c r="G1148" s="21"/>
      <c r="H1148" s="21"/>
      <c r="I1148" s="14"/>
      <c r="J1148" s="14"/>
      <c r="K1148" s="14"/>
      <c r="L1148" s="95"/>
    </row>
    <row r="1149" spans="1:12" ht="15.75">
      <c r="A1149" s="26"/>
      <c r="B1149" s="24"/>
      <c r="C1149" s="21"/>
      <c r="D1149" s="21"/>
      <c r="E1149" s="21"/>
      <c r="F1149" s="21"/>
      <c r="G1149" s="21"/>
      <c r="H1149" s="21"/>
      <c r="I1149" s="14"/>
      <c r="J1149" s="14"/>
      <c r="K1149" s="14"/>
      <c r="L1149" s="95"/>
    </row>
    <row r="1150" spans="1:12" ht="15.75">
      <c r="A1150" s="26"/>
      <c r="B1150" s="24"/>
      <c r="C1150" s="21"/>
      <c r="D1150" s="21"/>
      <c r="E1150" s="21"/>
      <c r="F1150" s="21"/>
      <c r="G1150" s="21"/>
      <c r="H1150" s="21"/>
      <c r="I1150" s="14"/>
      <c r="J1150" s="14"/>
      <c r="K1150" s="14"/>
      <c r="L1150" s="95"/>
    </row>
    <row r="1151" spans="1:12" ht="15.75">
      <c r="A1151" s="26"/>
      <c r="B1151" s="24"/>
      <c r="C1151" s="21"/>
      <c r="D1151" s="21"/>
      <c r="E1151" s="21"/>
      <c r="F1151" s="21"/>
      <c r="G1151" s="21"/>
      <c r="H1151" s="21"/>
      <c r="I1151" s="14"/>
      <c r="J1151" s="14"/>
      <c r="K1151" s="14"/>
      <c r="L1151" s="95"/>
    </row>
    <row r="1152" spans="1:12" ht="15.75">
      <c r="A1152" s="26"/>
      <c r="B1152" s="24"/>
      <c r="C1152" s="21"/>
      <c r="D1152" s="21"/>
      <c r="E1152" s="21"/>
      <c r="F1152" s="21"/>
      <c r="G1152" s="21"/>
      <c r="H1152" s="21"/>
      <c r="I1152" s="14"/>
      <c r="J1152" s="14"/>
      <c r="K1152" s="14"/>
      <c r="L1152" s="95"/>
    </row>
    <row r="1153" spans="1:12" ht="15.75">
      <c r="A1153" s="26"/>
      <c r="B1153" s="24"/>
      <c r="C1153" s="21"/>
      <c r="D1153" s="21"/>
      <c r="E1153" s="21"/>
      <c r="F1153" s="21"/>
      <c r="G1153" s="21"/>
      <c r="H1153" s="21"/>
      <c r="I1153" s="14"/>
      <c r="J1153" s="14"/>
      <c r="K1153" s="14"/>
      <c r="L1153" s="95"/>
    </row>
    <row r="1154" spans="1:12" ht="15.75">
      <c r="A1154" s="26"/>
      <c r="B1154" s="24"/>
      <c r="C1154" s="21"/>
      <c r="D1154" s="21"/>
      <c r="E1154" s="21"/>
      <c r="F1154" s="21"/>
      <c r="G1154" s="21"/>
      <c r="H1154" s="21"/>
      <c r="I1154" s="14"/>
      <c r="J1154" s="14"/>
      <c r="K1154" s="14"/>
      <c r="L1154" s="95"/>
    </row>
    <row r="1155" spans="1:12" s="106" customFormat="1" ht="15.75">
      <c r="A1155" s="26"/>
      <c r="B1155" s="24"/>
      <c r="C1155" s="21"/>
      <c r="D1155" s="21"/>
      <c r="E1155" s="21"/>
      <c r="F1155" s="21"/>
      <c r="G1155" s="21"/>
      <c r="H1155" s="21"/>
      <c r="I1155" s="14"/>
      <c r="J1155" s="14"/>
      <c r="K1155" s="14"/>
      <c r="L1155" s="95"/>
    </row>
    <row r="1156" spans="1:12" s="106" customFormat="1" ht="15.75">
      <c r="A1156" s="26"/>
      <c r="B1156" s="24"/>
      <c r="C1156" s="21"/>
      <c r="D1156" s="21"/>
      <c r="E1156" s="21"/>
      <c r="F1156" s="21"/>
      <c r="G1156" s="21"/>
      <c r="H1156" s="21"/>
      <c r="I1156" s="14"/>
      <c r="J1156" s="14"/>
      <c r="K1156" s="14"/>
      <c r="L1156" s="95"/>
    </row>
    <row r="1157" spans="1:12" ht="15.75">
      <c r="A1157" s="26"/>
      <c r="B1157" s="24"/>
      <c r="C1157" s="21"/>
      <c r="D1157" s="21"/>
      <c r="E1157" s="21"/>
      <c r="F1157" s="21"/>
      <c r="G1157" s="21"/>
      <c r="H1157" s="21"/>
      <c r="I1157" s="14"/>
      <c r="J1157" s="14"/>
      <c r="K1157" s="14"/>
      <c r="L1157" s="95"/>
    </row>
    <row r="1158" spans="1:12" ht="15.75">
      <c r="A1158" s="26"/>
      <c r="B1158" s="24"/>
      <c r="C1158" s="21"/>
      <c r="D1158" s="21"/>
      <c r="E1158" s="21"/>
      <c r="F1158" s="21"/>
      <c r="G1158" s="21"/>
      <c r="H1158" s="21"/>
      <c r="I1158" s="14"/>
      <c r="J1158" s="14"/>
      <c r="K1158" s="14"/>
      <c r="L1158" s="95"/>
    </row>
    <row r="1159" spans="1:12" ht="15.75">
      <c r="A1159" s="26"/>
      <c r="B1159" s="24"/>
      <c r="C1159" s="21"/>
      <c r="D1159" s="21"/>
      <c r="E1159" s="21"/>
      <c r="F1159" s="21"/>
      <c r="G1159" s="21"/>
      <c r="H1159" s="21"/>
      <c r="I1159" s="14"/>
      <c r="J1159" s="14"/>
      <c r="K1159" s="14"/>
      <c r="L1159" s="95"/>
    </row>
    <row r="1160" spans="1:12" ht="15.75">
      <c r="A1160" s="26"/>
      <c r="B1160" s="24"/>
      <c r="C1160" s="21"/>
      <c r="D1160" s="21"/>
      <c r="E1160" s="21"/>
      <c r="F1160" s="21"/>
      <c r="G1160" s="21"/>
      <c r="H1160" s="21"/>
      <c r="I1160" s="14"/>
      <c r="J1160" s="14"/>
      <c r="K1160" s="14"/>
      <c r="L1160" s="95"/>
    </row>
    <row r="1161" spans="1:12" ht="15.75">
      <c r="A1161" s="26"/>
      <c r="B1161" s="24"/>
      <c r="C1161" s="21"/>
      <c r="D1161" s="21"/>
      <c r="E1161" s="21"/>
      <c r="F1161" s="21"/>
      <c r="G1161" s="21"/>
      <c r="H1161" s="21"/>
      <c r="I1161" s="14"/>
      <c r="J1161" s="14"/>
      <c r="K1161" s="14"/>
      <c r="L1161" s="95"/>
    </row>
    <row r="1162" spans="1:12" ht="15.75">
      <c r="A1162" s="26"/>
      <c r="B1162" s="24"/>
      <c r="C1162" s="21"/>
      <c r="D1162" s="21"/>
      <c r="E1162" s="21"/>
      <c r="F1162" s="21"/>
      <c r="G1162" s="21"/>
      <c r="H1162" s="21"/>
      <c r="I1162" s="14"/>
      <c r="J1162" s="14"/>
      <c r="K1162" s="14"/>
      <c r="L1162" s="95"/>
    </row>
    <row r="1163" spans="1:12" ht="15.75">
      <c r="A1163" s="44"/>
      <c r="B1163" s="24"/>
      <c r="C1163" s="21"/>
      <c r="D1163" s="21"/>
      <c r="E1163" s="21"/>
      <c r="F1163" s="21"/>
      <c r="G1163" s="21"/>
      <c r="H1163" s="21"/>
      <c r="I1163" s="14"/>
      <c r="J1163" s="14"/>
      <c r="K1163" s="14"/>
      <c r="L1163" s="95"/>
    </row>
    <row r="1164" spans="1:12" ht="15.75">
      <c r="A1164" s="44"/>
      <c r="B1164" s="24"/>
      <c r="C1164" s="21"/>
      <c r="D1164" s="21"/>
      <c r="E1164" s="21"/>
      <c r="F1164" s="21"/>
      <c r="G1164" s="21"/>
      <c r="H1164" s="21"/>
      <c r="I1164" s="14"/>
      <c r="J1164" s="14"/>
      <c r="K1164" s="14"/>
      <c r="L1164" s="95"/>
    </row>
    <row r="1165" spans="1:12" ht="15.75">
      <c r="A1165" s="44"/>
      <c r="B1165" s="24"/>
      <c r="C1165" s="21"/>
      <c r="D1165" s="21"/>
      <c r="E1165" s="21"/>
      <c r="F1165" s="21"/>
      <c r="G1165" s="21"/>
      <c r="H1165" s="21"/>
      <c r="I1165" s="14"/>
      <c r="J1165" s="14"/>
      <c r="K1165" s="14"/>
      <c r="L1165" s="95"/>
    </row>
    <row r="1166" spans="1:12" ht="15.75">
      <c r="A1166" s="44"/>
      <c r="B1166" s="24"/>
      <c r="C1166" s="21"/>
      <c r="D1166" s="21"/>
      <c r="E1166" s="21"/>
      <c r="F1166" s="21"/>
      <c r="G1166" s="21"/>
      <c r="H1166" s="21"/>
      <c r="I1166" s="14"/>
      <c r="J1166" s="14"/>
      <c r="K1166" s="14"/>
      <c r="L1166" s="95"/>
    </row>
    <row r="1167" spans="1:12" ht="15.75">
      <c r="A1167" s="44"/>
      <c r="B1167" s="24"/>
      <c r="C1167" s="21"/>
      <c r="D1167" s="21"/>
      <c r="E1167" s="21"/>
      <c r="F1167" s="21"/>
      <c r="G1167" s="21"/>
      <c r="H1167" s="21"/>
      <c r="I1167" s="14"/>
      <c r="J1167" s="14"/>
      <c r="K1167" s="14"/>
      <c r="L1167" s="95"/>
    </row>
    <row r="1168" spans="1:12" ht="15.75">
      <c r="A1168" s="44"/>
      <c r="B1168" s="24"/>
      <c r="C1168" s="21"/>
      <c r="D1168" s="21"/>
      <c r="E1168" s="21"/>
      <c r="F1168" s="21"/>
      <c r="G1168" s="21"/>
      <c r="H1168" s="21"/>
      <c r="I1168" s="14"/>
      <c r="J1168" s="14"/>
      <c r="K1168" s="14"/>
      <c r="L1168" s="95"/>
    </row>
    <row r="1169" spans="1:12" ht="15.75">
      <c r="A1169" s="44"/>
      <c r="B1169" s="24"/>
      <c r="C1169" s="21"/>
      <c r="D1169" s="21"/>
      <c r="E1169" s="21"/>
      <c r="F1169" s="21"/>
      <c r="G1169" s="21"/>
      <c r="H1169" s="21"/>
      <c r="I1169" s="14"/>
      <c r="J1169" s="14"/>
      <c r="K1169" s="14"/>
      <c r="L1169" s="95"/>
    </row>
    <row r="1170" spans="1:12" ht="15.75">
      <c r="A1170" s="44"/>
      <c r="B1170" s="24"/>
      <c r="C1170" s="21"/>
      <c r="D1170" s="21"/>
      <c r="E1170" s="21"/>
      <c r="F1170" s="21"/>
      <c r="G1170" s="21"/>
      <c r="H1170" s="21"/>
      <c r="I1170" s="14"/>
      <c r="J1170" s="14"/>
      <c r="K1170" s="14"/>
      <c r="L1170" s="95"/>
    </row>
    <row r="1171" spans="1:12" ht="15.75">
      <c r="A1171" s="44"/>
      <c r="B1171" s="24"/>
      <c r="C1171" s="21"/>
      <c r="D1171" s="21"/>
      <c r="E1171" s="21"/>
      <c r="F1171" s="21"/>
      <c r="G1171" s="21"/>
      <c r="H1171" s="21"/>
      <c r="I1171" s="14"/>
      <c r="J1171" s="14"/>
      <c r="K1171" s="14"/>
      <c r="L1171" s="95"/>
    </row>
    <row r="1172" spans="1:12" ht="15.75">
      <c r="A1172" s="44"/>
      <c r="B1172" s="24"/>
      <c r="C1172" s="21"/>
      <c r="D1172" s="21"/>
      <c r="E1172" s="21"/>
      <c r="F1172" s="21"/>
      <c r="G1172" s="21"/>
      <c r="H1172" s="21"/>
      <c r="I1172" s="14"/>
      <c r="J1172" s="14"/>
      <c r="K1172" s="14"/>
      <c r="L1172" s="95"/>
    </row>
    <row r="1173" spans="1:12" ht="15.75">
      <c r="A1173" s="44"/>
      <c r="B1173" s="24"/>
      <c r="C1173" s="21"/>
      <c r="D1173" s="21"/>
      <c r="E1173" s="21"/>
      <c r="F1173" s="21"/>
      <c r="G1173" s="21"/>
      <c r="H1173" s="21"/>
      <c r="I1173" s="14"/>
      <c r="J1173" s="14"/>
      <c r="K1173" s="14"/>
      <c r="L1173" s="95"/>
    </row>
    <row r="1174" spans="1:12" ht="15.75">
      <c r="A1174" s="44"/>
      <c r="B1174" s="32"/>
      <c r="C1174" s="19"/>
      <c r="D1174" s="19"/>
      <c r="E1174" s="19"/>
      <c r="F1174" s="19"/>
      <c r="G1174" s="19"/>
      <c r="H1174" s="19"/>
      <c r="I1174" s="14"/>
      <c r="J1174" s="14"/>
      <c r="K1174" s="14"/>
      <c r="L1174" s="95"/>
    </row>
    <row r="1175" spans="1:12" ht="15.75">
      <c r="A1175" s="44"/>
      <c r="B1175" s="32"/>
      <c r="C1175" s="19"/>
      <c r="D1175" s="19"/>
      <c r="E1175" s="19"/>
      <c r="F1175" s="19"/>
      <c r="G1175" s="19"/>
      <c r="H1175" s="19"/>
      <c r="I1175" s="14"/>
      <c r="J1175" s="14"/>
      <c r="K1175" s="14"/>
      <c r="L1175" s="95"/>
    </row>
    <row r="1176" spans="1:12" ht="15.75">
      <c r="A1176" s="44"/>
      <c r="B1176" s="32"/>
      <c r="C1176" s="19"/>
      <c r="D1176" s="19"/>
      <c r="E1176" s="19"/>
      <c r="F1176" s="19"/>
      <c r="G1176" s="19"/>
      <c r="H1176" s="19"/>
      <c r="I1176" s="14"/>
      <c r="J1176" s="14"/>
      <c r="K1176" s="14"/>
      <c r="L1176" s="95"/>
    </row>
    <row r="1177" spans="1:12" ht="15.75">
      <c r="A1177" s="44"/>
      <c r="B1177" s="32"/>
      <c r="C1177" s="19"/>
      <c r="D1177" s="19"/>
      <c r="E1177" s="19"/>
      <c r="F1177" s="19"/>
      <c r="G1177" s="19"/>
      <c r="H1177" s="19"/>
      <c r="I1177" s="14"/>
      <c r="J1177" s="14"/>
      <c r="K1177" s="14"/>
      <c r="L1177" s="95"/>
    </row>
    <row r="1178" spans="1:12" ht="15.75">
      <c r="A1178" s="44"/>
      <c r="B1178" s="32"/>
      <c r="C1178" s="19"/>
      <c r="D1178" s="19"/>
      <c r="E1178" s="19"/>
      <c r="F1178" s="19"/>
      <c r="G1178" s="19"/>
      <c r="H1178" s="19"/>
      <c r="I1178" s="14"/>
      <c r="J1178" s="14"/>
      <c r="K1178" s="14"/>
      <c r="L1178" s="95"/>
    </row>
    <row r="1179" spans="1:12" ht="15.75">
      <c r="A1179" s="44"/>
      <c r="B1179" s="32"/>
      <c r="C1179" s="19"/>
      <c r="D1179" s="19"/>
      <c r="E1179" s="19"/>
      <c r="F1179" s="19"/>
      <c r="G1179" s="19"/>
      <c r="H1179" s="19"/>
      <c r="I1179" s="14"/>
      <c r="J1179" s="14"/>
      <c r="K1179" s="14"/>
      <c r="L1179" s="95"/>
    </row>
    <row r="1180" spans="1:12" ht="15.75">
      <c r="A1180" s="44"/>
      <c r="B1180" s="32"/>
      <c r="C1180" s="19"/>
      <c r="D1180" s="19"/>
      <c r="E1180" s="19"/>
      <c r="F1180" s="19"/>
      <c r="G1180" s="19"/>
      <c r="H1180" s="19"/>
      <c r="I1180" s="14"/>
      <c r="J1180" s="14"/>
      <c r="K1180" s="14"/>
      <c r="L1180" s="95"/>
    </row>
    <row r="1181" spans="1:12" ht="15.75">
      <c r="A1181" s="44"/>
      <c r="B1181" s="32"/>
      <c r="C1181" s="19"/>
      <c r="D1181" s="19"/>
      <c r="E1181" s="19"/>
      <c r="F1181" s="19"/>
      <c r="G1181" s="19"/>
      <c r="H1181" s="19"/>
      <c r="I1181" s="14"/>
      <c r="J1181" s="14"/>
      <c r="K1181" s="14"/>
      <c r="L1181" s="95"/>
    </row>
    <row r="1182" spans="1:12" ht="15.75">
      <c r="A1182" s="44"/>
      <c r="B1182" s="32"/>
      <c r="C1182" s="19"/>
      <c r="D1182" s="19"/>
      <c r="E1182" s="19"/>
      <c r="F1182" s="19"/>
      <c r="G1182" s="19"/>
      <c r="H1182" s="19"/>
      <c r="I1182" s="14"/>
      <c r="J1182" s="14"/>
      <c r="K1182" s="14"/>
      <c r="L1182" s="95"/>
    </row>
    <row r="1183" spans="1:12" ht="15.75">
      <c r="A1183" s="44"/>
      <c r="B1183" s="32"/>
      <c r="C1183" s="19"/>
      <c r="D1183" s="19"/>
      <c r="E1183" s="19"/>
      <c r="F1183" s="19"/>
      <c r="G1183" s="19"/>
      <c r="H1183" s="19"/>
      <c r="I1183" s="14"/>
      <c r="J1183" s="14"/>
      <c r="K1183" s="14"/>
      <c r="L1183" s="95"/>
    </row>
    <row r="1184" spans="1:12" ht="15.75">
      <c r="A1184" s="44"/>
      <c r="B1184" s="32"/>
      <c r="C1184" s="19"/>
      <c r="D1184" s="19"/>
      <c r="E1184" s="19"/>
      <c r="F1184" s="19"/>
      <c r="G1184" s="19"/>
      <c r="H1184" s="19"/>
      <c r="I1184" s="14"/>
      <c r="J1184" s="14"/>
      <c r="K1184" s="14"/>
      <c r="L1184" s="95"/>
    </row>
    <row r="1185" spans="1:12" ht="15.75">
      <c r="A1185" s="44"/>
      <c r="B1185" s="32"/>
      <c r="C1185" s="19"/>
      <c r="D1185" s="19"/>
      <c r="E1185" s="19"/>
      <c r="F1185" s="19"/>
      <c r="G1185" s="19"/>
      <c r="H1185" s="19"/>
      <c r="I1185" s="14"/>
      <c r="J1185" s="14"/>
      <c r="K1185" s="14"/>
      <c r="L1185" s="95"/>
    </row>
    <row r="1186" spans="1:12" ht="15.75">
      <c r="A1186" s="44"/>
      <c r="B1186" s="32"/>
      <c r="C1186" s="19"/>
      <c r="D1186" s="19"/>
      <c r="E1186" s="19"/>
      <c r="F1186" s="19"/>
      <c r="G1186" s="19"/>
      <c r="H1186" s="19"/>
      <c r="I1186" s="14"/>
      <c r="J1186" s="14"/>
      <c r="K1186" s="14"/>
      <c r="L1186" s="95"/>
    </row>
    <row r="1187" spans="1:12" ht="15.75">
      <c r="A1187" s="44"/>
      <c r="B1187" s="32"/>
      <c r="C1187" s="19"/>
      <c r="D1187" s="19"/>
      <c r="E1187" s="19"/>
      <c r="F1187" s="19"/>
      <c r="G1187" s="19"/>
      <c r="H1187" s="19"/>
      <c r="I1187" s="14"/>
      <c r="J1187" s="14"/>
      <c r="K1187" s="14"/>
      <c r="L1187" s="95"/>
    </row>
    <row r="1188" spans="1:12" ht="15.75">
      <c r="A1188" s="44"/>
      <c r="B1188" s="32"/>
      <c r="C1188" s="19"/>
      <c r="D1188" s="19"/>
      <c r="E1188" s="19"/>
      <c r="F1188" s="19"/>
      <c r="G1188" s="19"/>
      <c r="H1188" s="19"/>
      <c r="I1188" s="14"/>
      <c r="J1188" s="14"/>
      <c r="K1188" s="14"/>
      <c r="L1188" s="95"/>
    </row>
    <row r="1189" spans="1:12" ht="15.75">
      <c r="A1189" s="44"/>
      <c r="B1189" s="32"/>
      <c r="C1189" s="19"/>
      <c r="D1189" s="19"/>
      <c r="E1189" s="19"/>
      <c r="F1189" s="19"/>
      <c r="G1189" s="19"/>
      <c r="H1189" s="19"/>
      <c r="I1189" s="14"/>
      <c r="J1189" s="14"/>
      <c r="K1189" s="14"/>
      <c r="L1189" s="95"/>
    </row>
    <row r="1190" spans="1:12" ht="15.75">
      <c r="A1190" s="44"/>
      <c r="B1190" s="32"/>
      <c r="C1190" s="19"/>
      <c r="D1190" s="19"/>
      <c r="E1190" s="19"/>
      <c r="F1190" s="19"/>
      <c r="G1190" s="19"/>
      <c r="H1190" s="19"/>
      <c r="I1190" s="14"/>
      <c r="J1190" s="14"/>
      <c r="K1190" s="14"/>
      <c r="L1190" s="95"/>
    </row>
    <row r="1191" spans="1:12" ht="15.75">
      <c r="A1191" s="44"/>
      <c r="B1191" s="32"/>
      <c r="C1191" s="19"/>
      <c r="D1191" s="19"/>
      <c r="E1191" s="19"/>
      <c r="F1191" s="19"/>
      <c r="G1191" s="19"/>
      <c r="H1191" s="19"/>
      <c r="I1191" s="14"/>
      <c r="J1191" s="14"/>
      <c r="K1191" s="14"/>
      <c r="L1191" s="95"/>
    </row>
    <row r="1192" spans="1:12" ht="15.75">
      <c r="A1192" s="44"/>
      <c r="B1192" s="24"/>
      <c r="C1192" s="21"/>
      <c r="D1192" s="21"/>
      <c r="E1192" s="21"/>
      <c r="F1192" s="21"/>
      <c r="G1192" s="21"/>
      <c r="H1192" s="21"/>
      <c r="I1192" s="14"/>
      <c r="J1192" s="14"/>
      <c r="K1192" s="14"/>
      <c r="L1192" s="95"/>
    </row>
    <row r="1193" spans="1:12" ht="15.75">
      <c r="A1193" s="44"/>
      <c r="B1193" s="32"/>
      <c r="C1193" s="19"/>
      <c r="D1193" s="19"/>
      <c r="E1193" s="19"/>
      <c r="F1193" s="19"/>
      <c r="G1193" s="19"/>
      <c r="H1193" s="19"/>
      <c r="I1193" s="14"/>
      <c r="J1193" s="14"/>
      <c r="K1193" s="14"/>
      <c r="L1193" s="95"/>
    </row>
    <row r="1194" spans="1:12" ht="15.75">
      <c r="A1194" s="44"/>
      <c r="B1194" s="32"/>
      <c r="C1194" s="19"/>
      <c r="D1194" s="19"/>
      <c r="E1194" s="19"/>
      <c r="F1194" s="19"/>
      <c r="G1194" s="19"/>
      <c r="H1194" s="19"/>
      <c r="I1194" s="14"/>
      <c r="J1194" s="14"/>
      <c r="K1194" s="14"/>
      <c r="L1194" s="95"/>
    </row>
    <row r="1195" spans="1:12" ht="15.75">
      <c r="A1195" s="44"/>
      <c r="B1195" s="32"/>
      <c r="C1195" s="19"/>
      <c r="D1195" s="19"/>
      <c r="E1195" s="19"/>
      <c r="F1195" s="19"/>
      <c r="G1195" s="19"/>
      <c r="H1195" s="19"/>
      <c r="I1195" s="14"/>
      <c r="J1195" s="14"/>
      <c r="K1195" s="14"/>
      <c r="L1195" s="95"/>
    </row>
    <row r="1196" spans="1:12" ht="15.75">
      <c r="A1196" s="44"/>
      <c r="B1196" s="32"/>
      <c r="C1196" s="19"/>
      <c r="D1196" s="19"/>
      <c r="E1196" s="19"/>
      <c r="F1196" s="19"/>
      <c r="G1196" s="19"/>
      <c r="H1196" s="19"/>
      <c r="I1196" s="14"/>
      <c r="J1196" s="14"/>
      <c r="K1196" s="14"/>
      <c r="L1196" s="95"/>
    </row>
    <row r="1197" spans="1:12" ht="15.75">
      <c r="A1197" s="44"/>
      <c r="B1197" s="32"/>
      <c r="C1197" s="19"/>
      <c r="D1197" s="19"/>
      <c r="E1197" s="19"/>
      <c r="F1197" s="19"/>
      <c r="G1197" s="19"/>
      <c r="H1197" s="19"/>
      <c r="I1197" s="14"/>
      <c r="J1197" s="14"/>
      <c r="K1197" s="14"/>
      <c r="L1197" s="95"/>
    </row>
    <row r="1198" spans="1:12" ht="15.75">
      <c r="A1198" s="44"/>
      <c r="B1198" s="32"/>
      <c r="C1198" s="19"/>
      <c r="D1198" s="19"/>
      <c r="E1198" s="19"/>
      <c r="F1198" s="19"/>
      <c r="G1198" s="19"/>
      <c r="H1198" s="19"/>
      <c r="I1198" s="14"/>
      <c r="J1198" s="14"/>
      <c r="K1198" s="14"/>
      <c r="L1198" s="95"/>
    </row>
    <row r="1199" spans="1:12" ht="15.75">
      <c r="A1199" s="44"/>
      <c r="B1199" s="32"/>
      <c r="C1199" s="19"/>
      <c r="D1199" s="19"/>
      <c r="E1199" s="19"/>
      <c r="F1199" s="19"/>
      <c r="G1199" s="19"/>
      <c r="H1199" s="19"/>
      <c r="I1199" s="14"/>
      <c r="J1199" s="14"/>
      <c r="K1199" s="14"/>
      <c r="L1199" s="95"/>
    </row>
    <row r="1200" spans="1:12" ht="15.75">
      <c r="A1200" s="44"/>
      <c r="B1200" s="32"/>
      <c r="C1200" s="19"/>
      <c r="D1200" s="19"/>
      <c r="E1200" s="19"/>
      <c r="F1200" s="19"/>
      <c r="G1200" s="19"/>
      <c r="H1200" s="19"/>
      <c r="I1200" s="14"/>
      <c r="J1200" s="14"/>
      <c r="K1200" s="14"/>
      <c r="L1200" s="95"/>
    </row>
    <row r="1201" spans="1:12" ht="15.75">
      <c r="A1201" s="44"/>
      <c r="B1201" s="32"/>
      <c r="C1201" s="19"/>
      <c r="D1201" s="19"/>
      <c r="E1201" s="19"/>
      <c r="F1201" s="19"/>
      <c r="G1201" s="19"/>
      <c r="H1201" s="19"/>
      <c r="I1201" s="14"/>
      <c r="J1201" s="14"/>
      <c r="K1201" s="14"/>
      <c r="L1201" s="95"/>
    </row>
    <row r="1202" spans="1:12" ht="15.75">
      <c r="A1202" s="44"/>
      <c r="B1202" s="32"/>
      <c r="C1202" s="19"/>
      <c r="D1202" s="19"/>
      <c r="E1202" s="19"/>
      <c r="F1202" s="19"/>
      <c r="G1202" s="19"/>
      <c r="H1202" s="19"/>
      <c r="I1202" s="14"/>
      <c r="J1202" s="14"/>
      <c r="K1202" s="14"/>
      <c r="L1202" s="95"/>
    </row>
    <row r="1203" spans="1:12" ht="15.75">
      <c r="A1203" s="44"/>
      <c r="B1203" s="32"/>
      <c r="C1203" s="19"/>
      <c r="D1203" s="19"/>
      <c r="E1203" s="19"/>
      <c r="F1203" s="19"/>
      <c r="G1203" s="19"/>
      <c r="H1203" s="19"/>
      <c r="I1203" s="14"/>
      <c r="J1203" s="14"/>
      <c r="K1203" s="14"/>
      <c r="L1203" s="95"/>
    </row>
    <row r="1204" spans="1:12" ht="15.75">
      <c r="A1204" s="44"/>
      <c r="B1204" s="32"/>
      <c r="C1204" s="19"/>
      <c r="D1204" s="19"/>
      <c r="E1204" s="19"/>
      <c r="F1204" s="19"/>
      <c r="G1204" s="19"/>
      <c r="H1204" s="19"/>
      <c r="I1204" s="14"/>
      <c r="J1204" s="14"/>
      <c r="K1204" s="14"/>
      <c r="L1204" s="95"/>
    </row>
    <row r="1205" spans="1:12" ht="15.75">
      <c r="A1205" s="44"/>
      <c r="B1205" s="32"/>
      <c r="C1205" s="19"/>
      <c r="D1205" s="19"/>
      <c r="E1205" s="19"/>
      <c r="F1205" s="19"/>
      <c r="G1205" s="19"/>
      <c r="H1205" s="19"/>
      <c r="I1205" s="14"/>
      <c r="J1205" s="14"/>
      <c r="K1205" s="14"/>
      <c r="L1205" s="95"/>
    </row>
    <row r="1206" spans="1:12" ht="15.75">
      <c r="A1206" s="44"/>
      <c r="B1206" s="32"/>
      <c r="C1206" s="19"/>
      <c r="D1206" s="19"/>
      <c r="E1206" s="19"/>
      <c r="F1206" s="19"/>
      <c r="G1206" s="19"/>
      <c r="H1206" s="19"/>
      <c r="I1206" s="14"/>
      <c r="J1206" s="14"/>
      <c r="K1206" s="14"/>
      <c r="L1206" s="95"/>
    </row>
    <row r="1207" spans="1:12" ht="15.75">
      <c r="A1207" s="44"/>
      <c r="B1207" s="32"/>
      <c r="C1207" s="19"/>
      <c r="D1207" s="19"/>
      <c r="E1207" s="19"/>
      <c r="F1207" s="19"/>
      <c r="G1207" s="19"/>
      <c r="H1207" s="19"/>
      <c r="I1207" s="14"/>
      <c r="J1207" s="14"/>
      <c r="K1207" s="14"/>
      <c r="L1207" s="95"/>
    </row>
    <row r="1208" spans="1:12" ht="15.75">
      <c r="A1208" s="44"/>
      <c r="B1208" s="32"/>
      <c r="C1208" s="19"/>
      <c r="D1208" s="19"/>
      <c r="E1208" s="19"/>
      <c r="F1208" s="19"/>
      <c r="G1208" s="19"/>
      <c r="H1208" s="19"/>
      <c r="I1208" s="14"/>
      <c r="J1208" s="14"/>
      <c r="K1208" s="14"/>
      <c r="L1208" s="95"/>
    </row>
    <row r="1209" spans="1:12" ht="15.75">
      <c r="A1209" s="44"/>
      <c r="B1209" s="32"/>
      <c r="C1209" s="19"/>
      <c r="D1209" s="19"/>
      <c r="E1209" s="19"/>
      <c r="F1209" s="19"/>
      <c r="G1209" s="19"/>
      <c r="H1209" s="19"/>
      <c r="I1209" s="14"/>
      <c r="J1209" s="14"/>
      <c r="K1209" s="14"/>
      <c r="L1209" s="95"/>
    </row>
    <row r="1210" spans="1:12" ht="15.75">
      <c r="A1210" s="44"/>
      <c r="B1210" s="32"/>
      <c r="C1210" s="19"/>
      <c r="D1210" s="19"/>
      <c r="E1210" s="19"/>
      <c r="F1210" s="19"/>
      <c r="G1210" s="19"/>
      <c r="H1210" s="19"/>
      <c r="I1210" s="14"/>
      <c r="J1210" s="14"/>
      <c r="K1210" s="14"/>
      <c r="L1210" s="95"/>
    </row>
    <row r="1211" spans="1:12" ht="15.75">
      <c r="A1211" s="44"/>
      <c r="B1211" s="32"/>
      <c r="C1211" s="19"/>
      <c r="D1211" s="19"/>
      <c r="E1211" s="19"/>
      <c r="F1211" s="19"/>
      <c r="G1211" s="19"/>
      <c r="H1211" s="19"/>
      <c r="I1211" s="14"/>
      <c r="J1211" s="14"/>
      <c r="K1211" s="14"/>
      <c r="L1211" s="95"/>
    </row>
    <row r="1212" spans="1:12" ht="15.75">
      <c r="A1212" s="44"/>
      <c r="B1212" s="45"/>
      <c r="C1212" s="19"/>
      <c r="D1212" s="19"/>
      <c r="E1212" s="19"/>
      <c r="F1212" s="19"/>
      <c r="G1212" s="19"/>
      <c r="H1212" s="19"/>
      <c r="I1212" s="14"/>
      <c r="J1212" s="14"/>
      <c r="K1212" s="14"/>
      <c r="L1212" s="95"/>
    </row>
    <row r="1213" spans="1:12" ht="15.75">
      <c r="A1213" s="44"/>
      <c r="B1213" s="32"/>
      <c r="C1213" s="19"/>
      <c r="D1213" s="19"/>
      <c r="E1213" s="19"/>
      <c r="F1213" s="19"/>
      <c r="G1213" s="19"/>
      <c r="H1213" s="19"/>
      <c r="I1213" s="14"/>
      <c r="J1213" s="14"/>
      <c r="K1213" s="14"/>
      <c r="L1213" s="95"/>
    </row>
    <row r="1214" spans="1:12" ht="15.75">
      <c r="A1214" s="44"/>
      <c r="B1214" s="32"/>
      <c r="C1214" s="19"/>
      <c r="D1214" s="19"/>
      <c r="E1214" s="19"/>
      <c r="F1214" s="19"/>
      <c r="G1214" s="19"/>
      <c r="H1214" s="19"/>
      <c r="I1214" s="14"/>
      <c r="J1214" s="14"/>
      <c r="K1214" s="14"/>
      <c r="L1214" s="95"/>
    </row>
    <row r="1215" spans="1:12" ht="15.75">
      <c r="A1215" s="44"/>
      <c r="B1215" s="32"/>
      <c r="C1215" s="19"/>
      <c r="D1215" s="19"/>
      <c r="E1215" s="19"/>
      <c r="F1215" s="19"/>
      <c r="G1215" s="19"/>
      <c r="H1215" s="19"/>
      <c r="I1215" s="14"/>
      <c r="J1215" s="14"/>
      <c r="K1215" s="14"/>
      <c r="L1215" s="95"/>
    </row>
    <row r="1216" spans="1:12" ht="15.75">
      <c r="A1216" s="44"/>
      <c r="B1216" s="32"/>
      <c r="C1216" s="19"/>
      <c r="D1216" s="19"/>
      <c r="E1216" s="19"/>
      <c r="F1216" s="19"/>
      <c r="G1216" s="19"/>
      <c r="H1216" s="19"/>
      <c r="I1216" s="14"/>
      <c r="J1216" s="14"/>
      <c r="K1216" s="14"/>
      <c r="L1216" s="95"/>
    </row>
    <row r="1217" spans="1:12" ht="15.75">
      <c r="A1217" s="44"/>
      <c r="B1217" s="32"/>
      <c r="C1217" s="19"/>
      <c r="D1217" s="19"/>
      <c r="E1217" s="19"/>
      <c r="F1217" s="19"/>
      <c r="G1217" s="19"/>
      <c r="H1217" s="19"/>
      <c r="I1217" s="14"/>
      <c r="J1217" s="14"/>
      <c r="K1217" s="14"/>
      <c r="L1217" s="95"/>
    </row>
    <row r="1218" spans="1:12" ht="15.75">
      <c r="A1218" s="44"/>
      <c r="B1218" s="32"/>
      <c r="C1218" s="19"/>
      <c r="D1218" s="19"/>
      <c r="E1218" s="19"/>
      <c r="F1218" s="19"/>
      <c r="G1218" s="19"/>
      <c r="H1218" s="19"/>
      <c r="I1218" s="14"/>
      <c r="J1218" s="14"/>
      <c r="K1218" s="14"/>
      <c r="L1218" s="95"/>
    </row>
    <row r="1219" spans="1:12" ht="15.75">
      <c r="A1219" s="44"/>
      <c r="B1219" s="32"/>
      <c r="C1219" s="19"/>
      <c r="D1219" s="19"/>
      <c r="E1219" s="19"/>
      <c r="F1219" s="19"/>
      <c r="G1219" s="19"/>
      <c r="H1219" s="19"/>
      <c r="I1219" s="14"/>
      <c r="J1219" s="14"/>
      <c r="K1219" s="14"/>
      <c r="L1219" s="95"/>
    </row>
    <row r="1220" spans="1:12" ht="15.75">
      <c r="A1220" s="44"/>
      <c r="B1220" s="32"/>
      <c r="C1220" s="19"/>
      <c r="D1220" s="19"/>
      <c r="E1220" s="19"/>
      <c r="F1220" s="19"/>
      <c r="G1220" s="19"/>
      <c r="H1220" s="19"/>
      <c r="I1220" s="14"/>
      <c r="J1220" s="14"/>
      <c r="K1220" s="14"/>
      <c r="L1220" s="95"/>
    </row>
    <row r="1221" spans="1:12" ht="15.75">
      <c r="A1221" s="44"/>
      <c r="B1221" s="32"/>
      <c r="C1221" s="19"/>
      <c r="D1221" s="19"/>
      <c r="E1221" s="19"/>
      <c r="F1221" s="19"/>
      <c r="G1221" s="19"/>
      <c r="H1221" s="19"/>
      <c r="I1221" s="14"/>
      <c r="J1221" s="14"/>
      <c r="K1221" s="14"/>
      <c r="L1221" s="95"/>
    </row>
    <row r="1222" spans="1:12" ht="15.75">
      <c r="A1222" s="44"/>
      <c r="B1222" s="32"/>
      <c r="C1222" s="19"/>
      <c r="D1222" s="19"/>
      <c r="E1222" s="19"/>
      <c r="F1222" s="19"/>
      <c r="G1222" s="19"/>
      <c r="H1222" s="19"/>
      <c r="I1222" s="14"/>
      <c r="J1222" s="14"/>
      <c r="K1222" s="14"/>
      <c r="L1222" s="95"/>
    </row>
    <row r="1223" spans="1:12" ht="15.75">
      <c r="A1223" s="44"/>
      <c r="B1223" s="32"/>
      <c r="C1223" s="19"/>
      <c r="D1223" s="19"/>
      <c r="E1223" s="19"/>
      <c r="F1223" s="19"/>
      <c r="G1223" s="19"/>
      <c r="H1223" s="19"/>
      <c r="I1223" s="14"/>
      <c r="J1223" s="14"/>
      <c r="K1223" s="14"/>
      <c r="L1223" s="95"/>
    </row>
    <row r="1224" spans="1:12" ht="15.75">
      <c r="A1224" s="44"/>
      <c r="B1224" s="32"/>
      <c r="C1224" s="19"/>
      <c r="D1224" s="19"/>
      <c r="E1224" s="19"/>
      <c r="F1224" s="19"/>
      <c r="G1224" s="19"/>
      <c r="H1224" s="19"/>
      <c r="I1224" s="14"/>
      <c r="J1224" s="14"/>
      <c r="K1224" s="14"/>
      <c r="L1224" s="95"/>
    </row>
    <row r="1225" spans="1:12" ht="15.75">
      <c r="A1225" s="44"/>
      <c r="B1225" s="32"/>
      <c r="C1225" s="19"/>
      <c r="D1225" s="19"/>
      <c r="E1225" s="19"/>
      <c r="F1225" s="19"/>
      <c r="G1225" s="19"/>
      <c r="H1225" s="19"/>
      <c r="I1225" s="14"/>
      <c r="J1225" s="14"/>
      <c r="K1225" s="14"/>
      <c r="L1225" s="95"/>
    </row>
    <row r="1226" spans="1:12" ht="15.75">
      <c r="A1226" s="44"/>
      <c r="B1226" s="32"/>
      <c r="C1226" s="19"/>
      <c r="D1226" s="19"/>
      <c r="E1226" s="19"/>
      <c r="F1226" s="19"/>
      <c r="G1226" s="19"/>
      <c r="H1226" s="19"/>
      <c r="I1226" s="14"/>
      <c r="J1226" s="14"/>
      <c r="K1226" s="14"/>
      <c r="L1226" s="95"/>
    </row>
    <row r="1227" spans="1:12" ht="15.75">
      <c r="A1227" s="44"/>
      <c r="B1227" s="32"/>
      <c r="C1227" s="19"/>
      <c r="D1227" s="19"/>
      <c r="E1227" s="19"/>
      <c r="F1227" s="19"/>
      <c r="G1227" s="19"/>
      <c r="H1227" s="19"/>
      <c r="I1227" s="14"/>
      <c r="J1227" s="14"/>
      <c r="K1227" s="14"/>
      <c r="L1227" s="95"/>
    </row>
    <row r="1228" spans="1:12" ht="15.75">
      <c r="A1228" s="44"/>
      <c r="B1228" s="32"/>
      <c r="C1228" s="19"/>
      <c r="D1228" s="19"/>
      <c r="E1228" s="19"/>
      <c r="F1228" s="19"/>
      <c r="G1228" s="19"/>
      <c r="H1228" s="19"/>
      <c r="I1228" s="14"/>
      <c r="J1228" s="14"/>
      <c r="K1228" s="14"/>
      <c r="L1228" s="95"/>
    </row>
    <row r="1229" spans="1:12" ht="15.75">
      <c r="A1229" s="44"/>
      <c r="B1229" s="32"/>
      <c r="C1229" s="19"/>
      <c r="D1229" s="19"/>
      <c r="E1229" s="19"/>
      <c r="F1229" s="19"/>
      <c r="G1229" s="19"/>
      <c r="H1229" s="19"/>
      <c r="I1229" s="14"/>
      <c r="J1229" s="14"/>
      <c r="K1229" s="14"/>
      <c r="L1229" s="95"/>
    </row>
    <row r="1230" spans="1:12" ht="15.75">
      <c r="A1230" s="44"/>
      <c r="B1230" s="32"/>
      <c r="C1230" s="19"/>
      <c r="D1230" s="19"/>
      <c r="E1230" s="19"/>
      <c r="F1230" s="19"/>
      <c r="G1230" s="19"/>
      <c r="H1230" s="19"/>
      <c r="I1230" s="14"/>
      <c r="J1230" s="14"/>
      <c r="K1230" s="14"/>
      <c r="L1230" s="95"/>
    </row>
    <row r="1231" spans="1:12" ht="15.75">
      <c r="A1231" s="44"/>
      <c r="B1231" s="32"/>
      <c r="C1231" s="19"/>
      <c r="D1231" s="19"/>
      <c r="E1231" s="19"/>
      <c r="F1231" s="19"/>
      <c r="G1231" s="19"/>
      <c r="H1231" s="19"/>
      <c r="I1231" s="14"/>
      <c r="J1231" s="14"/>
      <c r="K1231" s="14"/>
      <c r="L1231" s="95"/>
    </row>
    <row r="1232" spans="1:12" ht="15.75">
      <c r="A1232" s="44"/>
      <c r="B1232" s="32"/>
      <c r="C1232" s="19"/>
      <c r="D1232" s="19"/>
      <c r="E1232" s="19"/>
      <c r="F1232" s="19"/>
      <c r="G1232" s="19"/>
      <c r="H1232" s="19"/>
      <c r="I1232" s="14"/>
      <c r="J1232" s="14"/>
      <c r="K1232" s="14"/>
      <c r="L1232" s="95"/>
    </row>
    <row r="1233" spans="1:12" ht="15.75">
      <c r="A1233" s="44"/>
      <c r="B1233" s="32"/>
      <c r="C1233" s="19"/>
      <c r="D1233" s="19"/>
      <c r="E1233" s="19"/>
      <c r="F1233" s="19"/>
      <c r="G1233" s="19"/>
      <c r="H1233" s="19"/>
      <c r="I1233" s="14"/>
      <c r="J1233" s="14"/>
      <c r="K1233" s="14"/>
      <c r="L1233" s="95"/>
    </row>
    <row r="1234" spans="1:12" ht="15.75">
      <c r="A1234" s="44"/>
      <c r="B1234" s="32"/>
      <c r="C1234" s="19"/>
      <c r="D1234" s="19"/>
      <c r="E1234" s="19"/>
      <c r="F1234" s="19"/>
      <c r="G1234" s="19"/>
      <c r="H1234" s="19"/>
      <c r="I1234" s="14"/>
      <c r="J1234" s="14"/>
      <c r="K1234" s="14"/>
      <c r="L1234" s="95"/>
    </row>
    <row r="1235" spans="1:12" ht="15.75">
      <c r="A1235" s="44"/>
      <c r="B1235" s="32"/>
      <c r="C1235" s="19"/>
      <c r="D1235" s="19"/>
      <c r="E1235" s="19"/>
      <c r="F1235" s="19"/>
      <c r="G1235" s="19"/>
      <c r="H1235" s="19"/>
      <c r="I1235" s="14"/>
      <c r="J1235" s="14"/>
      <c r="K1235" s="14"/>
      <c r="L1235" s="95"/>
    </row>
    <row r="1236" spans="1:12" ht="15.75">
      <c r="A1236" s="44"/>
      <c r="B1236" s="32"/>
      <c r="C1236" s="19"/>
      <c r="D1236" s="19"/>
      <c r="E1236" s="19"/>
      <c r="F1236" s="19"/>
      <c r="G1236" s="19"/>
      <c r="H1236" s="19"/>
      <c r="I1236" s="14"/>
      <c r="J1236" s="14"/>
      <c r="K1236" s="14"/>
      <c r="L1236" s="95"/>
    </row>
    <row r="1237" spans="1:12" ht="15.75">
      <c r="A1237" s="44"/>
      <c r="B1237" s="32"/>
      <c r="C1237" s="19"/>
      <c r="D1237" s="19"/>
      <c r="E1237" s="19"/>
      <c r="F1237" s="19"/>
      <c r="G1237" s="19"/>
      <c r="H1237" s="19"/>
      <c r="I1237" s="14"/>
      <c r="J1237" s="14"/>
      <c r="K1237" s="14"/>
      <c r="L1237" s="95"/>
    </row>
    <row r="1238" spans="1:12" ht="15.75">
      <c r="A1238" s="44"/>
      <c r="B1238" s="32"/>
      <c r="C1238" s="19"/>
      <c r="D1238" s="19"/>
      <c r="E1238" s="19"/>
      <c r="F1238" s="19"/>
      <c r="G1238" s="19"/>
      <c r="H1238" s="19"/>
      <c r="I1238" s="14"/>
      <c r="J1238" s="14"/>
      <c r="K1238" s="14"/>
      <c r="L1238" s="95"/>
    </row>
    <row r="1239" spans="1:12" ht="15.75">
      <c r="A1239" s="44"/>
      <c r="B1239" s="32"/>
      <c r="C1239" s="19"/>
      <c r="D1239" s="19"/>
      <c r="E1239" s="19"/>
      <c r="F1239" s="19"/>
      <c r="G1239" s="19"/>
      <c r="H1239" s="19"/>
      <c r="I1239" s="14"/>
      <c r="J1239" s="14"/>
      <c r="K1239" s="14"/>
      <c r="L1239" s="95"/>
    </row>
    <row r="1240" spans="1:12" ht="15.75">
      <c r="A1240" s="44"/>
      <c r="B1240" s="32"/>
      <c r="C1240" s="19"/>
      <c r="D1240" s="19"/>
      <c r="E1240" s="19"/>
      <c r="F1240" s="19"/>
      <c r="G1240" s="19"/>
      <c r="H1240" s="19"/>
      <c r="I1240" s="14"/>
      <c r="J1240" s="14"/>
      <c r="K1240" s="14"/>
      <c r="L1240" s="95"/>
    </row>
    <row r="1241" spans="1:12" ht="15.75">
      <c r="A1241" s="44"/>
      <c r="B1241" s="32"/>
      <c r="C1241" s="19"/>
      <c r="D1241" s="19"/>
      <c r="E1241" s="19"/>
      <c r="F1241" s="19"/>
      <c r="G1241" s="19"/>
      <c r="H1241" s="19"/>
      <c r="I1241" s="14"/>
      <c r="J1241" s="14"/>
      <c r="K1241" s="14"/>
      <c r="L1241" s="95"/>
    </row>
    <row r="1242" spans="1:12" ht="15.75">
      <c r="A1242" s="44"/>
      <c r="B1242" s="32"/>
      <c r="C1242" s="19"/>
      <c r="D1242" s="19"/>
      <c r="E1242" s="19"/>
      <c r="F1242" s="19"/>
      <c r="G1242" s="19"/>
      <c r="H1242" s="19"/>
      <c r="I1242" s="14"/>
      <c r="J1242" s="14"/>
      <c r="K1242" s="14"/>
      <c r="L1242" s="95"/>
    </row>
    <row r="1243" spans="1:12" ht="15.75">
      <c r="A1243" s="44"/>
      <c r="B1243" s="32"/>
      <c r="C1243" s="19"/>
      <c r="D1243" s="19"/>
      <c r="E1243" s="19"/>
      <c r="F1243" s="19"/>
      <c r="G1243" s="19"/>
      <c r="H1243" s="19"/>
      <c r="I1243" s="14"/>
      <c r="J1243" s="14"/>
      <c r="K1243" s="14"/>
      <c r="L1243" s="95"/>
    </row>
    <row r="1244" spans="1:12" ht="15.75">
      <c r="A1244" s="44"/>
      <c r="B1244" s="32"/>
      <c r="C1244" s="19"/>
      <c r="D1244" s="19"/>
      <c r="E1244" s="19"/>
      <c r="F1244" s="19"/>
      <c r="G1244" s="19"/>
      <c r="H1244" s="19"/>
      <c r="I1244" s="14"/>
      <c r="J1244" s="14"/>
      <c r="K1244" s="14"/>
      <c r="L1244" s="95"/>
    </row>
    <row r="1245" spans="1:12" ht="15.75">
      <c r="A1245" s="44"/>
      <c r="B1245" s="32"/>
      <c r="C1245" s="19"/>
      <c r="D1245" s="19"/>
      <c r="E1245" s="19"/>
      <c r="F1245" s="19"/>
      <c r="G1245" s="19"/>
      <c r="H1245" s="19"/>
      <c r="I1245" s="14"/>
      <c r="J1245" s="14"/>
      <c r="K1245" s="14"/>
      <c r="L1245" s="95"/>
    </row>
    <row r="1246" spans="1:12" ht="15.75">
      <c r="A1246" s="44"/>
      <c r="B1246" s="32"/>
      <c r="C1246" s="19"/>
      <c r="D1246" s="19"/>
      <c r="E1246" s="19"/>
      <c r="F1246" s="19"/>
      <c r="G1246" s="19"/>
      <c r="H1246" s="19"/>
      <c r="I1246" s="14"/>
      <c r="J1246" s="14"/>
      <c r="K1246" s="14"/>
      <c r="L1246" s="95"/>
    </row>
    <row r="1247" spans="1:12" ht="15.75">
      <c r="A1247" s="44"/>
      <c r="B1247" s="32"/>
      <c r="C1247" s="19"/>
      <c r="D1247" s="19"/>
      <c r="E1247" s="19"/>
      <c r="F1247" s="19"/>
      <c r="G1247" s="19"/>
      <c r="H1247" s="19"/>
      <c r="I1247" s="14"/>
      <c r="J1247" s="14"/>
      <c r="K1247" s="14"/>
      <c r="L1247" s="95"/>
    </row>
    <row r="1248" spans="1:12" ht="15.75">
      <c r="A1248" s="44"/>
      <c r="B1248" s="32"/>
      <c r="C1248" s="19"/>
      <c r="D1248" s="19"/>
      <c r="E1248" s="19"/>
      <c r="F1248" s="19"/>
      <c r="G1248" s="19"/>
      <c r="H1248" s="19"/>
      <c r="I1248" s="14"/>
      <c r="J1248" s="14"/>
      <c r="K1248" s="14"/>
      <c r="L1248" s="95"/>
    </row>
    <row r="1249" spans="1:12" ht="15.75">
      <c r="A1249" s="44"/>
      <c r="B1249" s="32"/>
      <c r="C1249" s="19"/>
      <c r="D1249" s="19"/>
      <c r="E1249" s="19"/>
      <c r="F1249" s="19"/>
      <c r="G1249" s="19"/>
      <c r="H1249" s="19"/>
      <c r="I1249" s="14"/>
      <c r="J1249" s="14"/>
      <c r="K1249" s="14"/>
      <c r="L1249" s="95"/>
    </row>
    <row r="1250" spans="1:12" ht="15.75">
      <c r="A1250" s="44"/>
      <c r="B1250" s="32"/>
      <c r="C1250" s="19"/>
      <c r="D1250" s="19"/>
      <c r="E1250" s="19"/>
      <c r="F1250" s="19"/>
      <c r="G1250" s="19"/>
      <c r="H1250" s="19"/>
      <c r="I1250" s="14"/>
      <c r="J1250" s="14"/>
      <c r="K1250" s="14"/>
      <c r="L1250" s="95"/>
    </row>
    <row r="1251" spans="1:12" ht="15.75">
      <c r="A1251" s="44"/>
      <c r="B1251" s="32"/>
      <c r="C1251" s="19"/>
      <c r="D1251" s="19"/>
      <c r="E1251" s="19"/>
      <c r="F1251" s="19"/>
      <c r="G1251" s="19"/>
      <c r="H1251" s="19"/>
      <c r="I1251" s="14"/>
      <c r="J1251" s="14"/>
      <c r="K1251" s="14"/>
      <c r="L1251" s="95"/>
    </row>
    <row r="1252" spans="1:12" ht="15.75">
      <c r="A1252" s="44"/>
      <c r="B1252" s="32"/>
      <c r="C1252" s="19"/>
      <c r="D1252" s="19"/>
      <c r="E1252" s="19"/>
      <c r="F1252" s="19"/>
      <c r="G1252" s="19"/>
      <c r="H1252" s="19"/>
      <c r="I1252" s="14"/>
      <c r="J1252" s="14"/>
      <c r="K1252" s="14"/>
      <c r="L1252" s="95"/>
    </row>
    <row r="1253" spans="1:12" ht="15.75">
      <c r="A1253" s="44"/>
      <c r="B1253" s="32"/>
      <c r="C1253" s="19"/>
      <c r="D1253" s="19"/>
      <c r="E1253" s="19"/>
      <c r="F1253" s="19"/>
      <c r="G1253" s="19"/>
      <c r="H1253" s="19"/>
      <c r="I1253" s="14"/>
      <c r="J1253" s="14"/>
      <c r="K1253" s="14"/>
      <c r="L1253" s="95"/>
    </row>
    <row r="1254" spans="1:12" ht="15.75">
      <c r="A1254" s="26"/>
      <c r="B1254" s="24"/>
      <c r="C1254" s="21"/>
      <c r="D1254" s="21"/>
      <c r="E1254" s="21"/>
      <c r="F1254" s="21"/>
      <c r="G1254" s="21"/>
      <c r="H1254" s="21"/>
      <c r="I1254" s="14"/>
      <c r="J1254" s="14"/>
      <c r="K1254" s="14"/>
      <c r="L1254" s="95"/>
    </row>
    <row r="1255" spans="1:12" ht="15.75">
      <c r="A1255" s="26"/>
      <c r="B1255" s="24"/>
      <c r="C1255" s="21"/>
      <c r="D1255" s="21"/>
      <c r="E1255" s="21"/>
      <c r="F1255" s="21"/>
      <c r="G1255" s="21"/>
      <c r="H1255" s="21"/>
      <c r="I1255" s="14"/>
      <c r="J1255" s="14"/>
      <c r="K1255" s="14"/>
      <c r="L1255" s="95"/>
    </row>
    <row r="1256" spans="1:12" ht="15.75">
      <c r="A1256" s="26"/>
      <c r="B1256" s="24"/>
      <c r="C1256" s="21"/>
      <c r="D1256" s="21"/>
      <c r="E1256" s="21"/>
      <c r="F1256" s="21"/>
      <c r="G1256" s="21"/>
      <c r="H1256" s="21"/>
      <c r="I1256" s="14"/>
      <c r="J1256" s="14"/>
      <c r="K1256" s="14"/>
      <c r="L1256" s="95"/>
    </row>
    <row r="1257" spans="1:12" ht="15.75">
      <c r="A1257" s="26"/>
      <c r="B1257" s="24"/>
      <c r="C1257" s="21"/>
      <c r="D1257" s="21"/>
      <c r="E1257" s="21"/>
      <c r="F1257" s="21"/>
      <c r="G1257" s="21"/>
      <c r="H1257" s="21"/>
      <c r="I1257" s="14"/>
      <c r="J1257" s="14"/>
      <c r="K1257" s="14"/>
      <c r="L1257" s="95"/>
    </row>
    <row r="1258" spans="1:12" ht="15.75">
      <c r="A1258" s="26"/>
      <c r="B1258" s="24"/>
      <c r="C1258" s="21"/>
      <c r="D1258" s="21"/>
      <c r="E1258" s="21"/>
      <c r="F1258" s="21"/>
      <c r="G1258" s="21"/>
      <c r="H1258" s="21"/>
      <c r="I1258" s="14"/>
      <c r="J1258" s="14"/>
      <c r="K1258" s="14"/>
      <c r="L1258" s="95"/>
    </row>
    <row r="1259" spans="1:12" ht="15.75">
      <c r="A1259" s="26"/>
      <c r="B1259" s="24"/>
      <c r="C1259" s="21"/>
      <c r="D1259" s="21"/>
      <c r="E1259" s="21"/>
      <c r="F1259" s="21"/>
      <c r="G1259" s="21"/>
      <c r="H1259" s="21"/>
      <c r="I1259" s="14"/>
      <c r="J1259" s="14"/>
      <c r="K1259" s="14"/>
      <c r="L1259" s="95"/>
    </row>
    <row r="1260" spans="1:12" ht="15.75">
      <c r="A1260" s="26"/>
      <c r="B1260" s="24"/>
      <c r="C1260" s="21"/>
      <c r="D1260" s="21"/>
      <c r="E1260" s="21"/>
      <c r="F1260" s="21"/>
      <c r="G1260" s="21"/>
      <c r="H1260" s="21"/>
      <c r="I1260" s="14"/>
      <c r="J1260" s="14"/>
      <c r="K1260" s="14"/>
      <c r="L1260" s="95"/>
    </row>
    <row r="1261" spans="1:12" ht="15.75">
      <c r="A1261" s="26"/>
      <c r="B1261" s="24"/>
      <c r="C1261" s="21"/>
      <c r="D1261" s="21"/>
      <c r="E1261" s="21"/>
      <c r="F1261" s="21"/>
      <c r="G1261" s="21"/>
      <c r="H1261" s="21"/>
      <c r="I1261" s="14"/>
      <c r="J1261" s="14"/>
      <c r="K1261" s="14"/>
      <c r="L1261" s="95"/>
    </row>
    <row r="1262" spans="1:12" ht="15.75">
      <c r="A1262" s="26"/>
      <c r="B1262" s="24"/>
      <c r="C1262" s="21"/>
      <c r="D1262" s="21"/>
      <c r="E1262" s="21"/>
      <c r="F1262" s="21"/>
      <c r="G1262" s="21"/>
      <c r="H1262" s="21"/>
      <c r="I1262" s="14"/>
      <c r="J1262" s="14"/>
      <c r="K1262" s="14"/>
      <c r="L1262" s="95"/>
    </row>
    <row r="1263" spans="1:12" ht="15.75">
      <c r="A1263" s="26"/>
      <c r="B1263" s="24"/>
      <c r="C1263" s="21"/>
      <c r="D1263" s="21"/>
      <c r="E1263" s="21"/>
      <c r="F1263" s="21"/>
      <c r="G1263" s="21"/>
      <c r="H1263" s="21"/>
      <c r="I1263" s="14"/>
      <c r="J1263" s="14"/>
      <c r="K1263" s="14"/>
      <c r="L1263" s="95"/>
    </row>
    <row r="1264" spans="1:12" ht="15.75">
      <c r="A1264" s="26"/>
      <c r="B1264" s="24"/>
      <c r="C1264" s="21"/>
      <c r="D1264" s="21"/>
      <c r="E1264" s="21"/>
      <c r="F1264" s="21"/>
      <c r="G1264" s="21"/>
      <c r="H1264" s="21"/>
      <c r="I1264" s="14"/>
      <c r="J1264" s="14"/>
      <c r="K1264" s="14"/>
      <c r="L1264" s="95"/>
    </row>
    <row r="1265" spans="1:12" ht="15.75">
      <c r="A1265" s="26"/>
      <c r="B1265" s="24"/>
      <c r="C1265" s="21"/>
      <c r="D1265" s="21"/>
      <c r="E1265" s="21"/>
      <c r="F1265" s="21"/>
      <c r="G1265" s="21"/>
      <c r="H1265" s="21"/>
      <c r="I1265" s="14"/>
      <c r="J1265" s="14"/>
      <c r="K1265" s="14"/>
      <c r="L1265" s="95"/>
    </row>
    <row r="1266" spans="1:12" ht="15.75">
      <c r="A1266" s="26"/>
      <c r="B1266" s="24"/>
      <c r="C1266" s="21"/>
      <c r="D1266" s="21"/>
      <c r="E1266" s="21"/>
      <c r="F1266" s="21"/>
      <c r="G1266" s="21"/>
      <c r="H1266" s="21"/>
      <c r="I1266" s="14"/>
      <c r="J1266" s="14"/>
      <c r="K1266" s="14"/>
      <c r="L1266" s="95"/>
    </row>
    <row r="1267" spans="1:12" ht="15.75">
      <c r="A1267" s="26"/>
      <c r="B1267" s="24"/>
      <c r="C1267" s="21"/>
      <c r="D1267" s="21"/>
      <c r="E1267" s="21"/>
      <c r="F1267" s="21"/>
      <c r="G1267" s="21"/>
      <c r="H1267" s="21"/>
      <c r="I1267" s="14"/>
      <c r="J1267" s="14"/>
      <c r="K1267" s="14"/>
      <c r="L1267" s="95"/>
    </row>
    <row r="1268" spans="1:12" ht="15.75">
      <c r="A1268" s="26"/>
      <c r="B1268" s="24"/>
      <c r="C1268" s="21"/>
      <c r="D1268" s="21"/>
      <c r="E1268" s="21"/>
      <c r="F1268" s="21"/>
      <c r="G1268" s="21"/>
      <c r="H1268" s="21"/>
      <c r="I1268" s="14"/>
      <c r="J1268" s="14"/>
      <c r="K1268" s="14"/>
      <c r="L1268" s="95"/>
    </row>
    <row r="1269" spans="1:12" ht="15.75">
      <c r="A1269" s="26"/>
      <c r="B1269" s="24"/>
      <c r="C1269" s="21"/>
      <c r="D1269" s="21"/>
      <c r="E1269" s="21"/>
      <c r="F1269" s="21"/>
      <c r="G1269" s="21"/>
      <c r="H1269" s="21"/>
      <c r="I1269" s="14"/>
      <c r="J1269" s="14"/>
      <c r="K1269" s="14"/>
      <c r="L1269" s="95"/>
    </row>
    <row r="1270" spans="1:12" ht="15.75">
      <c r="A1270" s="46"/>
      <c r="B1270" s="47"/>
      <c r="C1270" s="48"/>
      <c r="D1270" s="48"/>
      <c r="E1270" s="48"/>
      <c r="F1270" s="48"/>
      <c r="G1270" s="48"/>
      <c r="H1270" s="38"/>
      <c r="I1270" s="14"/>
      <c r="J1270" s="14"/>
      <c r="K1270" s="14"/>
      <c r="L1270" s="95"/>
    </row>
    <row r="1271" spans="1:12" ht="15.75">
      <c r="A1271" s="46"/>
      <c r="B1271" s="47"/>
      <c r="C1271" s="48"/>
      <c r="D1271" s="48"/>
      <c r="E1271" s="48"/>
      <c r="F1271" s="48"/>
      <c r="G1271" s="48"/>
      <c r="H1271" s="38"/>
      <c r="I1271" s="14"/>
      <c r="J1271" s="14"/>
      <c r="K1271" s="14"/>
      <c r="L1271" s="95"/>
    </row>
    <row r="1272" spans="1:12" ht="15.75">
      <c r="A1272" s="26"/>
      <c r="B1272" s="24"/>
      <c r="C1272" s="21"/>
      <c r="D1272" s="21"/>
      <c r="E1272" s="42"/>
      <c r="F1272" s="42"/>
      <c r="G1272" s="42"/>
      <c r="H1272" s="42"/>
      <c r="I1272" s="14"/>
      <c r="J1272" s="14"/>
      <c r="K1272" s="14"/>
      <c r="L1272" s="95"/>
    </row>
    <row r="1273" spans="1:12" ht="15.75">
      <c r="A1273" s="26"/>
      <c r="B1273" s="24"/>
      <c r="C1273" s="21"/>
      <c r="D1273" s="21"/>
      <c r="E1273" s="42"/>
      <c r="F1273" s="42"/>
      <c r="G1273" s="42"/>
      <c r="H1273" s="42"/>
      <c r="I1273" s="14"/>
      <c r="J1273" s="14"/>
      <c r="K1273" s="14"/>
      <c r="L1273" s="95"/>
    </row>
    <row r="1274" spans="1:12" ht="15.75">
      <c r="A1274" s="26"/>
      <c r="B1274" s="24"/>
      <c r="C1274" s="21"/>
      <c r="D1274" s="21"/>
      <c r="E1274" s="42"/>
      <c r="F1274" s="42"/>
      <c r="G1274" s="42"/>
      <c r="H1274" s="42"/>
      <c r="I1274" s="14"/>
      <c r="J1274" s="14"/>
      <c r="K1274" s="14"/>
      <c r="L1274" s="95"/>
    </row>
    <row r="1275" spans="1:12" ht="15.75">
      <c r="A1275" s="26"/>
      <c r="B1275" s="24"/>
      <c r="C1275" s="21"/>
      <c r="D1275" s="22"/>
      <c r="E1275" s="42"/>
      <c r="F1275" s="42"/>
      <c r="G1275" s="42"/>
      <c r="H1275" s="42"/>
      <c r="I1275" s="14"/>
      <c r="J1275" s="14"/>
      <c r="K1275" s="14"/>
      <c r="L1275" s="95"/>
    </row>
    <row r="1276" spans="1:12" ht="15.75">
      <c r="A1276" s="26"/>
      <c r="B1276" s="24"/>
      <c r="C1276" s="21"/>
      <c r="D1276" s="21"/>
      <c r="E1276" s="42"/>
      <c r="F1276" s="42"/>
      <c r="G1276" s="42"/>
      <c r="H1276" s="42"/>
      <c r="I1276" s="14"/>
      <c r="J1276" s="14"/>
      <c r="K1276" s="14"/>
      <c r="L1276" s="95"/>
    </row>
    <row r="1277" spans="1:12" ht="15.75">
      <c r="A1277" s="26"/>
      <c r="B1277" s="24"/>
      <c r="C1277" s="21"/>
      <c r="D1277" s="21"/>
      <c r="E1277" s="42"/>
      <c r="F1277" s="42"/>
      <c r="G1277" s="42"/>
      <c r="H1277" s="42"/>
      <c r="I1277" s="14"/>
      <c r="J1277" s="14"/>
      <c r="K1277" s="14"/>
      <c r="L1277" s="95"/>
    </row>
    <row r="1278" spans="1:12" ht="15.75">
      <c r="A1278" s="26"/>
      <c r="B1278" s="24"/>
      <c r="C1278" s="21"/>
      <c r="D1278" s="21"/>
      <c r="E1278" s="42"/>
      <c r="F1278" s="42"/>
      <c r="G1278" s="42"/>
      <c r="H1278" s="42"/>
      <c r="I1278" s="14"/>
      <c r="J1278" s="14"/>
      <c r="K1278" s="14"/>
      <c r="L1278" s="95"/>
    </row>
    <row r="1279" spans="1:12" ht="15.75">
      <c r="A1279" s="26"/>
      <c r="B1279" s="24"/>
      <c r="C1279" s="21"/>
      <c r="D1279" s="21"/>
      <c r="E1279" s="42"/>
      <c r="F1279" s="42"/>
      <c r="G1279" s="42"/>
      <c r="H1279" s="42"/>
      <c r="I1279" s="14"/>
      <c r="J1279" s="14"/>
      <c r="K1279" s="14"/>
      <c r="L1279" s="95"/>
    </row>
    <row r="1280" spans="1:12" ht="15.75">
      <c r="A1280" s="26"/>
      <c r="B1280" s="24"/>
      <c r="C1280" s="21"/>
      <c r="D1280" s="21"/>
      <c r="E1280" s="42"/>
      <c r="F1280" s="42"/>
      <c r="G1280" s="42"/>
      <c r="H1280" s="42"/>
      <c r="I1280" s="14"/>
      <c r="J1280" s="14"/>
      <c r="K1280" s="14"/>
      <c r="L1280" s="95"/>
    </row>
    <row r="1281" spans="1:12" ht="15.75">
      <c r="A1281" s="26"/>
      <c r="B1281" s="24"/>
      <c r="C1281" s="21"/>
      <c r="D1281" s="21"/>
      <c r="E1281" s="42"/>
      <c r="F1281" s="42"/>
      <c r="G1281" s="42"/>
      <c r="H1281" s="42"/>
      <c r="I1281" s="14"/>
      <c r="J1281" s="14"/>
      <c r="K1281" s="14"/>
      <c r="L1281" s="95"/>
    </row>
    <row r="1282" spans="1:12" ht="15.75">
      <c r="A1282" s="26"/>
      <c r="B1282" s="24"/>
      <c r="C1282" s="21"/>
      <c r="D1282" s="21"/>
      <c r="E1282" s="42"/>
      <c r="F1282" s="42"/>
      <c r="G1282" s="42"/>
      <c r="H1282" s="42"/>
      <c r="I1282" s="14"/>
      <c r="J1282" s="14"/>
      <c r="K1282" s="14"/>
      <c r="L1282" s="95"/>
    </row>
    <row r="1283" spans="1:12" ht="15.75">
      <c r="A1283" s="26"/>
      <c r="B1283" s="24"/>
      <c r="C1283" s="21"/>
      <c r="D1283" s="21"/>
      <c r="E1283" s="42"/>
      <c r="F1283" s="42"/>
      <c r="G1283" s="42"/>
      <c r="H1283" s="42"/>
      <c r="I1283" s="14"/>
      <c r="J1283" s="14"/>
      <c r="K1283" s="14"/>
      <c r="L1283" s="95"/>
    </row>
    <row r="1284" spans="1:12" ht="15.75">
      <c r="A1284" s="26"/>
      <c r="B1284" s="24"/>
      <c r="C1284" s="21"/>
      <c r="D1284" s="21"/>
      <c r="E1284" s="42"/>
      <c r="F1284" s="42"/>
      <c r="G1284" s="42"/>
      <c r="H1284" s="42"/>
      <c r="I1284" s="14"/>
      <c r="J1284" s="14"/>
      <c r="K1284" s="14"/>
      <c r="L1284" s="95"/>
    </row>
    <row r="1285" spans="1:12" ht="15.75">
      <c r="A1285" s="26"/>
      <c r="B1285" s="24"/>
      <c r="C1285" s="21"/>
      <c r="D1285" s="21"/>
      <c r="E1285" s="42"/>
      <c r="F1285" s="42"/>
      <c r="G1285" s="42"/>
      <c r="H1285" s="42"/>
      <c r="I1285" s="14"/>
      <c r="J1285" s="14"/>
      <c r="K1285" s="14"/>
      <c r="L1285" s="95"/>
    </row>
    <row r="1286" spans="1:12" ht="15.75">
      <c r="A1286" s="26"/>
      <c r="B1286" s="24"/>
      <c r="C1286" s="21"/>
      <c r="D1286" s="21"/>
      <c r="E1286" s="42"/>
      <c r="F1286" s="42"/>
      <c r="G1286" s="42"/>
      <c r="H1286" s="42"/>
      <c r="I1286" s="14"/>
      <c r="J1286" s="14"/>
      <c r="K1286" s="14"/>
      <c r="L1286" s="95"/>
    </row>
    <row r="1287" spans="1:12" ht="15.75">
      <c r="A1287" s="26"/>
      <c r="B1287" s="24"/>
      <c r="C1287" s="21"/>
      <c r="D1287" s="21"/>
      <c r="E1287" s="42"/>
      <c r="F1287" s="42"/>
      <c r="G1287" s="42"/>
      <c r="H1287" s="42"/>
      <c r="I1287" s="14"/>
      <c r="J1287" s="14"/>
      <c r="K1287" s="14"/>
      <c r="L1287" s="95"/>
    </row>
    <row r="1288" spans="1:12" ht="15.75">
      <c r="A1288" s="26"/>
      <c r="B1288" s="24"/>
      <c r="C1288" s="21"/>
      <c r="D1288" s="21"/>
      <c r="E1288" s="42"/>
      <c r="F1288" s="42"/>
      <c r="G1288" s="42"/>
      <c r="H1288" s="42"/>
      <c r="I1288" s="14"/>
      <c r="J1288" s="14"/>
      <c r="K1288" s="14"/>
      <c r="L1288" s="95"/>
    </row>
    <row r="1289" spans="1:12" ht="15.75">
      <c r="A1289" s="26"/>
      <c r="B1289" s="24"/>
      <c r="C1289" s="21"/>
      <c r="D1289" s="21"/>
      <c r="E1289" s="42"/>
      <c r="F1289" s="42"/>
      <c r="G1289" s="42"/>
      <c r="H1289" s="42"/>
      <c r="I1289" s="14"/>
      <c r="J1289" s="14"/>
      <c r="K1289" s="14"/>
      <c r="L1289" s="95"/>
    </row>
    <row r="1290" spans="1:12" ht="15.75">
      <c r="A1290" s="26"/>
      <c r="B1290" s="24"/>
      <c r="C1290" s="21"/>
      <c r="D1290" s="21"/>
      <c r="E1290" s="42"/>
      <c r="F1290" s="42"/>
      <c r="G1290" s="42"/>
      <c r="H1290" s="42"/>
      <c r="I1290" s="14"/>
      <c r="J1290" s="14"/>
      <c r="K1290" s="14"/>
      <c r="L1290" s="95"/>
    </row>
    <row r="1291" spans="1:12" ht="15.75">
      <c r="A1291" s="26"/>
      <c r="B1291" s="24"/>
      <c r="C1291" s="21"/>
      <c r="D1291" s="21"/>
      <c r="E1291" s="42"/>
      <c r="F1291" s="42"/>
      <c r="G1291" s="42"/>
      <c r="H1291" s="42"/>
      <c r="I1291" s="14"/>
      <c r="J1291" s="14"/>
      <c r="K1291" s="14"/>
      <c r="L1291" s="95"/>
    </row>
    <row r="1292" spans="1:12" ht="15.75">
      <c r="A1292" s="26"/>
      <c r="B1292" s="24"/>
      <c r="C1292" s="21"/>
      <c r="D1292" s="21"/>
      <c r="E1292" s="42"/>
      <c r="F1292" s="42"/>
      <c r="G1292" s="42"/>
      <c r="H1292" s="42"/>
      <c r="I1292" s="14"/>
      <c r="J1292" s="14"/>
      <c r="K1292" s="14"/>
      <c r="L1292" s="95"/>
    </row>
    <row r="1293" spans="1:12" ht="15.75">
      <c r="A1293" s="26"/>
      <c r="B1293" s="24"/>
      <c r="C1293" s="21"/>
      <c r="D1293" s="21"/>
      <c r="E1293" s="42"/>
      <c r="F1293" s="42"/>
      <c r="G1293" s="42"/>
      <c r="H1293" s="42"/>
      <c r="I1293" s="14"/>
      <c r="J1293" s="14"/>
      <c r="K1293" s="14"/>
      <c r="L1293" s="95"/>
    </row>
    <row r="1294" spans="1:12" ht="15.75">
      <c r="A1294" s="26"/>
      <c r="B1294" s="24"/>
      <c r="C1294" s="21"/>
      <c r="D1294" s="21"/>
      <c r="E1294" s="42"/>
      <c r="F1294" s="42"/>
      <c r="G1294" s="42"/>
      <c r="H1294" s="42"/>
      <c r="I1294" s="14"/>
      <c r="J1294" s="14"/>
      <c r="K1294" s="14"/>
      <c r="L1294" s="95"/>
    </row>
    <row r="1295" spans="1:12" ht="15.75">
      <c r="A1295" s="26"/>
      <c r="B1295" s="24"/>
      <c r="C1295" s="21"/>
      <c r="D1295" s="21"/>
      <c r="E1295" s="42"/>
      <c r="F1295" s="42"/>
      <c r="G1295" s="42"/>
      <c r="H1295" s="42"/>
      <c r="I1295" s="14"/>
      <c r="J1295" s="14"/>
      <c r="K1295" s="14"/>
      <c r="L1295" s="95"/>
    </row>
    <row r="1296" spans="1:12" ht="15.75">
      <c r="A1296" s="26"/>
      <c r="B1296" s="24"/>
      <c r="C1296" s="21"/>
      <c r="D1296" s="21"/>
      <c r="E1296" s="42"/>
      <c r="F1296" s="42"/>
      <c r="G1296" s="42"/>
      <c r="H1296" s="42"/>
      <c r="I1296" s="14"/>
      <c r="J1296" s="14"/>
      <c r="K1296" s="14"/>
      <c r="L1296" s="95"/>
    </row>
    <row r="1297" spans="1:12" ht="15.75">
      <c r="A1297" s="26"/>
      <c r="B1297" s="24"/>
      <c r="C1297" s="21"/>
      <c r="D1297" s="21"/>
      <c r="E1297" s="42"/>
      <c r="F1297" s="42"/>
      <c r="G1297" s="42"/>
      <c r="H1297" s="42"/>
      <c r="I1297" s="14"/>
      <c r="J1297" s="14"/>
      <c r="K1297" s="14"/>
      <c r="L1297" s="95"/>
    </row>
    <row r="1298" spans="1:12" ht="15.75">
      <c r="A1298" s="26"/>
      <c r="B1298" s="24"/>
      <c r="C1298" s="21"/>
      <c r="D1298" s="21"/>
      <c r="E1298" s="42"/>
      <c r="F1298" s="42"/>
      <c r="G1298" s="42"/>
      <c r="H1298" s="42"/>
      <c r="I1298" s="14"/>
      <c r="J1298" s="14"/>
      <c r="K1298" s="14"/>
      <c r="L1298" s="95"/>
    </row>
    <row r="1299" spans="1:12" ht="15.75">
      <c r="A1299" s="26"/>
      <c r="B1299" s="24"/>
      <c r="C1299" s="21"/>
      <c r="D1299" s="21"/>
      <c r="E1299" s="42"/>
      <c r="F1299" s="42"/>
      <c r="G1299" s="42"/>
      <c r="H1299" s="42"/>
      <c r="I1299" s="14"/>
      <c r="J1299" s="14"/>
      <c r="K1299" s="14"/>
      <c r="L1299" s="95"/>
    </row>
    <row r="1300" spans="1:12" ht="15.75">
      <c r="A1300" s="26"/>
      <c r="B1300" s="24"/>
      <c r="C1300" s="21"/>
      <c r="D1300" s="21"/>
      <c r="E1300" s="42"/>
      <c r="F1300" s="42"/>
      <c r="G1300" s="42"/>
      <c r="H1300" s="42"/>
      <c r="I1300" s="14"/>
      <c r="J1300" s="14"/>
      <c r="K1300" s="14"/>
      <c r="L1300" s="95"/>
    </row>
    <row r="1301" spans="1:12" ht="15.75">
      <c r="A1301" s="26"/>
      <c r="B1301" s="24"/>
      <c r="C1301" s="21"/>
      <c r="D1301" s="21"/>
      <c r="E1301" s="42"/>
      <c r="F1301" s="42"/>
      <c r="G1301" s="42"/>
      <c r="H1301" s="42"/>
      <c r="I1301" s="14"/>
      <c r="J1301" s="14"/>
      <c r="K1301" s="14"/>
      <c r="L1301" s="95"/>
    </row>
    <row r="1302" spans="1:12" ht="15.75">
      <c r="A1302" s="26"/>
      <c r="B1302" s="24"/>
      <c r="C1302" s="21"/>
      <c r="D1302" s="21"/>
      <c r="E1302" s="42"/>
      <c r="F1302" s="42"/>
      <c r="G1302" s="42"/>
      <c r="H1302" s="42"/>
      <c r="I1302" s="14"/>
      <c r="J1302" s="14"/>
      <c r="K1302" s="14"/>
      <c r="L1302" s="95"/>
    </row>
    <row r="1303" spans="1:12" ht="15.75">
      <c r="A1303" s="26"/>
      <c r="B1303" s="24"/>
      <c r="C1303" s="21"/>
      <c r="D1303" s="21"/>
      <c r="E1303" s="42"/>
      <c r="F1303" s="42"/>
      <c r="G1303" s="42"/>
      <c r="H1303" s="42"/>
      <c r="I1303" s="14"/>
      <c r="J1303" s="14"/>
      <c r="K1303" s="14"/>
      <c r="L1303" s="95"/>
    </row>
    <row r="1304" spans="1:12" ht="15.75">
      <c r="A1304" s="26"/>
      <c r="B1304" s="24"/>
      <c r="C1304" s="21"/>
      <c r="D1304" s="21"/>
      <c r="E1304" s="42"/>
      <c r="F1304" s="42"/>
      <c r="G1304" s="42"/>
      <c r="H1304" s="42"/>
      <c r="I1304" s="14"/>
      <c r="J1304" s="14"/>
      <c r="K1304" s="14"/>
      <c r="L1304" s="95"/>
    </row>
    <row r="1305" spans="1:12" ht="15.75">
      <c r="A1305" s="26"/>
      <c r="B1305" s="24"/>
      <c r="C1305" s="21"/>
      <c r="D1305" s="21"/>
      <c r="E1305" s="42"/>
      <c r="F1305" s="42"/>
      <c r="G1305" s="42"/>
      <c r="H1305" s="42"/>
      <c r="I1305" s="14"/>
      <c r="J1305" s="14"/>
      <c r="K1305" s="14"/>
      <c r="L1305" s="95"/>
    </row>
    <row r="1306" spans="1:12" ht="15.75">
      <c r="A1306" s="26"/>
      <c r="B1306" s="24"/>
      <c r="C1306" s="21"/>
      <c r="D1306" s="21"/>
      <c r="E1306" s="42"/>
      <c r="F1306" s="42"/>
      <c r="G1306" s="42"/>
      <c r="H1306" s="42"/>
      <c r="I1306" s="14"/>
      <c r="J1306" s="14"/>
      <c r="K1306" s="14"/>
      <c r="L1306" s="95"/>
    </row>
    <row r="1307" spans="1:12" ht="15.75">
      <c r="A1307" s="26"/>
      <c r="B1307" s="24"/>
      <c r="C1307" s="21"/>
      <c r="D1307" s="21"/>
      <c r="E1307" s="42"/>
      <c r="F1307" s="42"/>
      <c r="G1307" s="42"/>
      <c r="H1307" s="42"/>
      <c r="I1307" s="14"/>
      <c r="J1307" s="14"/>
      <c r="K1307" s="14"/>
      <c r="L1307" s="95"/>
    </row>
    <row r="1308" spans="1:12" ht="15.75">
      <c r="A1308" s="26"/>
      <c r="B1308" s="24"/>
      <c r="C1308" s="21"/>
      <c r="D1308" s="21"/>
      <c r="E1308" s="42"/>
      <c r="F1308" s="42"/>
      <c r="G1308" s="42"/>
      <c r="H1308" s="42"/>
      <c r="I1308" s="14"/>
      <c r="J1308" s="14"/>
      <c r="K1308" s="14"/>
      <c r="L1308" s="95"/>
    </row>
    <row r="1309" spans="1:12" ht="15.75">
      <c r="A1309" s="26"/>
      <c r="B1309" s="24"/>
      <c r="C1309" s="21"/>
      <c r="D1309" s="21"/>
      <c r="E1309" s="42"/>
      <c r="F1309" s="42"/>
      <c r="G1309" s="42"/>
      <c r="H1309" s="42"/>
      <c r="I1309" s="14"/>
      <c r="J1309" s="14"/>
      <c r="K1309" s="14"/>
      <c r="L1309" s="95"/>
    </row>
    <row r="1310" spans="1:12" ht="15.75">
      <c r="A1310" s="26"/>
      <c r="B1310" s="24"/>
      <c r="C1310" s="21"/>
      <c r="D1310" s="21"/>
      <c r="E1310" s="42"/>
      <c r="F1310" s="42"/>
      <c r="G1310" s="42"/>
      <c r="H1310" s="42"/>
      <c r="I1310" s="14"/>
      <c r="J1310" s="14"/>
      <c r="K1310" s="14"/>
      <c r="L1310" s="95"/>
    </row>
    <row r="1311" spans="1:12" ht="15.75">
      <c r="A1311" s="26"/>
      <c r="B1311" s="24"/>
      <c r="C1311" s="21"/>
      <c r="D1311" s="21"/>
      <c r="E1311" s="42"/>
      <c r="F1311" s="42"/>
      <c r="G1311" s="42"/>
      <c r="H1311" s="42"/>
      <c r="I1311" s="14"/>
      <c r="J1311" s="14"/>
      <c r="K1311" s="14"/>
      <c r="L1311" s="95"/>
    </row>
    <row r="1312" spans="1:12" ht="15.75">
      <c r="A1312" s="26"/>
      <c r="B1312" s="24"/>
      <c r="C1312" s="21"/>
      <c r="D1312" s="21"/>
      <c r="E1312" s="42"/>
      <c r="F1312" s="42"/>
      <c r="G1312" s="42"/>
      <c r="H1312" s="42"/>
      <c r="I1312" s="14"/>
      <c r="J1312" s="14"/>
      <c r="K1312" s="14"/>
      <c r="L1312" s="95"/>
    </row>
    <row r="1313" spans="1:12" ht="15.75">
      <c r="A1313" s="26"/>
      <c r="B1313" s="24"/>
      <c r="C1313" s="21"/>
      <c r="D1313" s="21"/>
      <c r="E1313" s="42"/>
      <c r="F1313" s="42"/>
      <c r="G1313" s="42"/>
      <c r="H1313" s="42"/>
      <c r="I1313" s="14"/>
      <c r="J1313" s="14"/>
      <c r="K1313" s="14"/>
      <c r="L1313" s="95"/>
    </row>
    <row r="1314" spans="1:12" ht="15.75">
      <c r="A1314" s="26"/>
      <c r="B1314" s="24"/>
      <c r="C1314" s="21"/>
      <c r="D1314" s="21"/>
      <c r="E1314" s="42"/>
      <c r="F1314" s="42"/>
      <c r="G1314" s="42"/>
      <c r="H1314" s="42"/>
      <c r="I1314" s="14"/>
      <c r="J1314" s="14"/>
      <c r="K1314" s="14"/>
      <c r="L1314" s="95"/>
    </row>
    <row r="1315" spans="1:12" ht="15.75">
      <c r="A1315" s="26"/>
      <c r="B1315" s="24"/>
      <c r="C1315" s="21"/>
      <c r="D1315" s="21"/>
      <c r="E1315" s="42"/>
      <c r="F1315" s="42"/>
      <c r="G1315" s="42"/>
      <c r="H1315" s="42"/>
      <c r="I1315" s="14"/>
      <c r="J1315" s="14"/>
      <c r="K1315" s="14"/>
      <c r="L1315" s="95"/>
    </row>
    <row r="1316" spans="1:12" ht="15.75">
      <c r="A1316" s="26"/>
      <c r="B1316" s="24"/>
      <c r="C1316" s="21"/>
      <c r="D1316" s="21"/>
      <c r="E1316" s="42"/>
      <c r="F1316" s="42"/>
      <c r="G1316" s="42"/>
      <c r="H1316" s="42"/>
      <c r="I1316" s="14"/>
      <c r="J1316" s="14"/>
      <c r="K1316" s="14"/>
      <c r="L1316" s="95"/>
    </row>
    <row r="1317" spans="1:12" ht="15.75">
      <c r="A1317" s="26"/>
      <c r="B1317" s="24"/>
      <c r="C1317" s="21"/>
      <c r="D1317" s="21"/>
      <c r="E1317" s="42"/>
      <c r="F1317" s="42"/>
      <c r="G1317" s="42"/>
      <c r="H1317" s="42"/>
      <c r="I1317" s="14"/>
      <c r="J1317" s="14"/>
      <c r="K1317" s="14"/>
      <c r="L1317" s="95"/>
    </row>
    <row r="1318" spans="1:12" ht="15.75">
      <c r="A1318" s="26"/>
      <c r="B1318" s="24"/>
      <c r="C1318" s="21"/>
      <c r="D1318" s="21"/>
      <c r="E1318" s="42"/>
      <c r="F1318" s="42"/>
      <c r="G1318" s="42"/>
      <c r="H1318" s="42"/>
      <c r="I1318" s="14"/>
      <c r="J1318" s="14"/>
      <c r="K1318" s="14"/>
      <c r="L1318" s="95"/>
    </row>
    <row r="1319" spans="1:12" ht="15.75">
      <c r="A1319" s="26"/>
      <c r="B1319" s="24"/>
      <c r="C1319" s="21"/>
      <c r="D1319" s="21"/>
      <c r="E1319" s="42"/>
      <c r="F1319" s="42"/>
      <c r="G1319" s="42"/>
      <c r="H1319" s="42"/>
      <c r="I1319" s="14"/>
      <c r="J1319" s="14"/>
      <c r="K1319" s="14"/>
      <c r="L1319" s="95"/>
    </row>
    <row r="1320" spans="1:12" ht="15.75">
      <c r="A1320" s="26"/>
      <c r="B1320" s="24"/>
      <c r="C1320" s="21"/>
      <c r="D1320" s="21"/>
      <c r="E1320" s="42"/>
      <c r="F1320" s="42"/>
      <c r="G1320" s="42"/>
      <c r="H1320" s="42"/>
      <c r="I1320" s="14"/>
      <c r="J1320" s="14"/>
      <c r="K1320" s="14"/>
      <c r="L1320" s="95"/>
    </row>
    <row r="1321" spans="1:12" ht="15.75">
      <c r="A1321" s="26"/>
      <c r="B1321" s="24"/>
      <c r="C1321" s="21"/>
      <c r="D1321" s="21"/>
      <c r="E1321" s="42"/>
      <c r="F1321" s="42"/>
      <c r="G1321" s="42"/>
      <c r="H1321" s="42"/>
      <c r="I1321" s="14"/>
      <c r="J1321" s="14"/>
      <c r="K1321" s="14"/>
      <c r="L1321" s="95"/>
    </row>
    <row r="1322" spans="1:12" ht="15.75">
      <c r="A1322" s="26"/>
      <c r="B1322" s="24"/>
      <c r="C1322" s="21"/>
      <c r="D1322" s="21"/>
      <c r="E1322" s="42"/>
      <c r="F1322" s="42"/>
      <c r="G1322" s="42"/>
      <c r="H1322" s="42"/>
      <c r="I1322" s="14"/>
      <c r="J1322" s="14"/>
      <c r="K1322" s="14"/>
      <c r="L1322" s="95"/>
    </row>
    <row r="1323" spans="1:12" ht="15.75">
      <c r="A1323" s="26"/>
      <c r="B1323" s="24"/>
      <c r="C1323" s="21"/>
      <c r="D1323" s="21"/>
      <c r="E1323" s="42"/>
      <c r="F1323" s="42"/>
      <c r="G1323" s="42"/>
      <c r="H1323" s="42"/>
      <c r="I1323" s="14"/>
      <c r="J1323" s="14"/>
      <c r="K1323" s="14"/>
      <c r="L1323" s="95"/>
    </row>
    <row r="1324" spans="1:12" ht="15.75">
      <c r="A1324" s="26"/>
      <c r="B1324" s="24"/>
      <c r="C1324" s="21"/>
      <c r="D1324" s="21"/>
      <c r="E1324" s="42"/>
      <c r="F1324" s="42"/>
      <c r="G1324" s="42"/>
      <c r="H1324" s="42"/>
      <c r="I1324" s="14"/>
      <c r="J1324" s="14"/>
      <c r="K1324" s="14"/>
      <c r="L1324" s="95"/>
    </row>
    <row r="1325" spans="1:12" ht="15.75">
      <c r="A1325" s="26"/>
      <c r="B1325" s="24"/>
      <c r="C1325" s="21"/>
      <c r="D1325" s="21"/>
      <c r="E1325" s="42"/>
      <c r="F1325" s="42"/>
      <c r="G1325" s="42"/>
      <c r="H1325" s="42"/>
      <c r="I1325" s="14"/>
      <c r="J1325" s="14"/>
      <c r="K1325" s="14"/>
      <c r="L1325" s="95"/>
    </row>
    <row r="1326" spans="1:12" ht="15.75">
      <c r="A1326" s="26"/>
      <c r="B1326" s="24"/>
      <c r="C1326" s="21"/>
      <c r="D1326" s="21"/>
      <c r="E1326" s="42"/>
      <c r="F1326" s="42"/>
      <c r="G1326" s="42"/>
      <c r="H1326" s="42"/>
      <c r="I1326" s="14"/>
      <c r="J1326" s="14"/>
      <c r="K1326" s="14"/>
      <c r="L1326" s="95"/>
    </row>
    <row r="1327" spans="1:12" ht="15.75">
      <c r="A1327" s="26"/>
      <c r="B1327" s="24"/>
      <c r="C1327" s="21"/>
      <c r="D1327" s="21"/>
      <c r="E1327" s="42"/>
      <c r="F1327" s="42"/>
      <c r="G1327" s="42"/>
      <c r="H1327" s="42"/>
      <c r="I1327" s="14"/>
      <c r="J1327" s="14"/>
      <c r="K1327" s="14"/>
      <c r="L1327" s="95"/>
    </row>
    <row r="1328" spans="1:12" ht="15.75">
      <c r="A1328" s="26"/>
      <c r="B1328" s="24"/>
      <c r="C1328" s="21"/>
      <c r="D1328" s="21"/>
      <c r="E1328" s="42"/>
      <c r="F1328" s="42"/>
      <c r="G1328" s="42"/>
      <c r="H1328" s="42"/>
      <c r="I1328" s="14"/>
      <c r="J1328" s="14"/>
      <c r="K1328" s="14"/>
      <c r="L1328" s="95"/>
    </row>
    <row r="1329" spans="1:12" ht="15.75">
      <c r="A1329" s="26"/>
      <c r="B1329" s="24"/>
      <c r="C1329" s="21"/>
      <c r="D1329" s="21"/>
      <c r="E1329" s="42"/>
      <c r="F1329" s="42"/>
      <c r="G1329" s="42"/>
      <c r="H1329" s="42"/>
      <c r="I1329" s="14"/>
      <c r="J1329" s="14"/>
      <c r="K1329" s="14"/>
      <c r="L1329" s="95"/>
    </row>
    <row r="1330" spans="1:12" ht="15.75">
      <c r="A1330" s="26"/>
      <c r="B1330" s="24"/>
      <c r="C1330" s="21"/>
      <c r="D1330" s="21"/>
      <c r="E1330" s="42"/>
      <c r="F1330" s="42"/>
      <c r="G1330" s="42"/>
      <c r="H1330" s="42"/>
      <c r="I1330" s="14"/>
      <c r="J1330" s="14"/>
      <c r="K1330" s="14"/>
      <c r="L1330" s="95"/>
    </row>
    <row r="1331" spans="1:12" ht="15.75">
      <c r="A1331" s="26"/>
      <c r="B1331" s="24"/>
      <c r="C1331" s="21"/>
      <c r="D1331" s="21"/>
      <c r="E1331" s="42"/>
      <c r="F1331" s="42"/>
      <c r="G1331" s="42"/>
      <c r="H1331" s="42"/>
      <c r="I1331" s="14"/>
      <c r="J1331" s="14"/>
      <c r="K1331" s="14"/>
      <c r="L1331" s="95"/>
    </row>
    <row r="1332" spans="1:12" ht="15.75">
      <c r="A1332" s="26"/>
      <c r="B1332" s="24"/>
      <c r="C1332" s="21"/>
      <c r="D1332" s="21"/>
      <c r="E1332" s="42"/>
      <c r="F1332" s="42"/>
      <c r="G1332" s="42"/>
      <c r="H1332" s="42"/>
      <c r="I1332" s="14"/>
      <c r="J1332" s="14"/>
      <c r="K1332" s="14"/>
      <c r="L1332" s="95"/>
    </row>
    <row r="1333" spans="1:12" ht="15.75">
      <c r="A1333" s="26"/>
      <c r="B1333" s="24"/>
      <c r="C1333" s="21"/>
      <c r="D1333" s="21"/>
      <c r="E1333" s="42"/>
      <c r="F1333" s="42"/>
      <c r="G1333" s="42"/>
      <c r="H1333" s="42"/>
      <c r="I1333" s="14"/>
      <c r="J1333" s="14"/>
      <c r="K1333" s="14"/>
      <c r="L1333" s="95"/>
    </row>
    <row r="1334" spans="1:12" ht="15.75">
      <c r="A1334" s="26"/>
      <c r="B1334" s="24"/>
      <c r="C1334" s="21"/>
      <c r="D1334" s="21"/>
      <c r="E1334" s="42"/>
      <c r="F1334" s="42"/>
      <c r="G1334" s="42"/>
      <c r="H1334" s="42"/>
      <c r="I1334" s="14"/>
      <c r="J1334" s="14"/>
      <c r="K1334" s="14"/>
      <c r="L1334" s="95"/>
    </row>
    <row r="1335" spans="1:12" ht="15.75">
      <c r="A1335" s="26"/>
      <c r="B1335" s="24"/>
      <c r="C1335" s="21"/>
      <c r="D1335" s="21"/>
      <c r="E1335" s="42"/>
      <c r="F1335" s="42"/>
      <c r="G1335" s="42"/>
      <c r="H1335" s="42"/>
      <c r="I1335" s="14"/>
      <c r="J1335" s="14"/>
      <c r="K1335" s="14"/>
      <c r="L1335" s="95"/>
    </row>
    <row r="1336" spans="1:12" ht="15.75">
      <c r="A1336" s="26"/>
      <c r="B1336" s="24"/>
      <c r="C1336" s="21"/>
      <c r="D1336" s="21"/>
      <c r="E1336" s="42"/>
      <c r="F1336" s="42"/>
      <c r="G1336" s="42"/>
      <c r="H1336" s="42"/>
      <c r="I1336" s="14"/>
      <c r="J1336" s="14"/>
      <c r="K1336" s="14"/>
      <c r="L1336" s="95"/>
    </row>
    <row r="1337" spans="1:12" ht="15.75">
      <c r="A1337" s="26"/>
      <c r="B1337" s="24"/>
      <c r="C1337" s="21"/>
      <c r="D1337" s="21"/>
      <c r="E1337" s="42"/>
      <c r="F1337" s="42"/>
      <c r="G1337" s="42"/>
      <c r="H1337" s="42"/>
      <c r="I1337" s="14"/>
      <c r="J1337" s="14"/>
      <c r="K1337" s="14"/>
      <c r="L1337" s="95"/>
    </row>
    <row r="1338" spans="1:12" ht="15.75">
      <c r="A1338" s="26"/>
      <c r="B1338" s="24"/>
      <c r="C1338" s="21"/>
      <c r="D1338" s="21"/>
      <c r="E1338" s="42"/>
      <c r="F1338" s="42"/>
      <c r="G1338" s="42"/>
      <c r="H1338" s="42"/>
      <c r="I1338" s="14"/>
      <c r="J1338" s="14"/>
      <c r="K1338" s="14"/>
      <c r="L1338" s="95"/>
    </row>
    <row r="1339" spans="1:12" ht="15.75">
      <c r="A1339" s="26"/>
      <c r="B1339" s="24"/>
      <c r="C1339" s="21"/>
      <c r="D1339" s="21"/>
      <c r="E1339" s="42"/>
      <c r="F1339" s="42"/>
      <c r="G1339" s="42"/>
      <c r="H1339" s="42"/>
      <c r="I1339" s="14"/>
      <c r="J1339" s="14"/>
      <c r="K1339" s="14"/>
      <c r="L1339" s="95"/>
    </row>
    <row r="1340" spans="1:12" ht="15.75">
      <c r="A1340" s="26"/>
      <c r="B1340" s="24"/>
      <c r="C1340" s="21"/>
      <c r="D1340" s="21"/>
      <c r="E1340" s="42"/>
      <c r="F1340" s="42"/>
      <c r="G1340" s="42"/>
      <c r="H1340" s="42"/>
      <c r="I1340" s="14"/>
      <c r="J1340" s="14"/>
      <c r="K1340" s="14"/>
      <c r="L1340" s="95"/>
    </row>
    <row r="1341" spans="1:12" ht="15.75">
      <c r="A1341" s="26"/>
      <c r="B1341" s="24"/>
      <c r="C1341" s="21"/>
      <c r="D1341" s="21"/>
      <c r="E1341" s="42"/>
      <c r="F1341" s="42"/>
      <c r="G1341" s="42"/>
      <c r="H1341" s="42"/>
      <c r="I1341" s="14"/>
      <c r="J1341" s="14"/>
      <c r="K1341" s="14"/>
      <c r="L1341" s="95"/>
    </row>
    <row r="1342" spans="1:12" ht="15.75">
      <c r="A1342" s="26"/>
      <c r="B1342" s="24"/>
      <c r="C1342" s="21"/>
      <c r="D1342" s="21"/>
      <c r="E1342" s="42"/>
      <c r="F1342" s="42"/>
      <c r="G1342" s="42"/>
      <c r="H1342" s="42"/>
      <c r="I1342" s="14"/>
      <c r="J1342" s="14"/>
      <c r="K1342" s="14"/>
      <c r="L1342" s="95"/>
    </row>
    <row r="1343" spans="1:12" ht="15.75">
      <c r="A1343" s="26"/>
      <c r="B1343" s="24"/>
      <c r="C1343" s="21"/>
      <c r="D1343" s="21"/>
      <c r="E1343" s="42"/>
      <c r="F1343" s="42"/>
      <c r="G1343" s="42"/>
      <c r="H1343" s="42"/>
      <c r="I1343" s="14"/>
      <c r="J1343" s="14"/>
      <c r="K1343" s="14"/>
      <c r="L1343" s="95"/>
    </row>
    <row r="1344" spans="1:12" ht="15.75">
      <c r="A1344" s="26"/>
      <c r="B1344" s="24"/>
      <c r="C1344" s="21"/>
      <c r="D1344" s="21"/>
      <c r="E1344" s="42"/>
      <c r="F1344" s="42"/>
      <c r="G1344" s="42"/>
      <c r="H1344" s="42"/>
      <c r="I1344" s="14"/>
      <c r="J1344" s="14"/>
      <c r="K1344" s="14"/>
      <c r="L1344" s="95"/>
    </row>
    <row r="1345" spans="1:12" ht="15.75">
      <c r="A1345" s="26"/>
      <c r="B1345" s="24"/>
      <c r="C1345" s="21"/>
      <c r="D1345" s="21"/>
      <c r="E1345" s="42"/>
      <c r="F1345" s="42"/>
      <c r="G1345" s="42"/>
      <c r="H1345" s="42"/>
      <c r="I1345" s="14"/>
      <c r="J1345" s="14"/>
      <c r="K1345" s="14"/>
      <c r="L1345" s="95"/>
    </row>
    <row r="1346" spans="1:12" ht="15.75">
      <c r="A1346" s="26"/>
      <c r="B1346" s="24"/>
      <c r="C1346" s="21"/>
      <c r="D1346" s="21"/>
      <c r="E1346" s="42"/>
      <c r="F1346" s="42"/>
      <c r="G1346" s="42"/>
      <c r="H1346" s="42"/>
      <c r="I1346" s="14"/>
      <c r="J1346" s="14"/>
      <c r="K1346" s="14"/>
      <c r="L1346" s="95"/>
    </row>
    <row r="1347" spans="1:12" ht="15.75">
      <c r="A1347" s="26"/>
      <c r="B1347" s="24"/>
      <c r="C1347" s="21"/>
      <c r="D1347" s="22"/>
      <c r="E1347" s="42"/>
      <c r="F1347" s="42"/>
      <c r="G1347" s="42"/>
      <c r="H1347" s="42"/>
      <c r="I1347" s="14"/>
      <c r="J1347" s="14"/>
      <c r="K1347" s="14"/>
      <c r="L1347" s="95"/>
    </row>
    <row r="1348" spans="1:12" ht="15.75">
      <c r="A1348" s="26"/>
      <c r="B1348" s="24"/>
      <c r="C1348" s="21"/>
      <c r="D1348" s="22"/>
      <c r="E1348" s="42"/>
      <c r="F1348" s="42"/>
      <c r="G1348" s="42"/>
      <c r="H1348" s="42"/>
      <c r="I1348" s="14"/>
      <c r="J1348" s="14"/>
      <c r="K1348" s="14"/>
      <c r="L1348" s="95"/>
    </row>
    <row r="1349" spans="1:12" ht="15.75">
      <c r="A1349" s="26"/>
      <c r="B1349" s="24"/>
      <c r="C1349" s="21"/>
      <c r="D1349" s="21"/>
      <c r="E1349" s="42"/>
      <c r="F1349" s="42"/>
      <c r="G1349" s="42"/>
      <c r="H1349" s="42"/>
      <c r="I1349" s="14"/>
      <c r="J1349" s="14"/>
      <c r="K1349" s="14"/>
      <c r="L1349" s="95"/>
    </row>
    <row r="1350" spans="1:12" ht="15.75">
      <c r="A1350" s="26"/>
      <c r="B1350" s="24"/>
      <c r="C1350" s="21"/>
      <c r="D1350" s="21"/>
      <c r="E1350" s="42"/>
      <c r="F1350" s="42"/>
      <c r="G1350" s="42"/>
      <c r="H1350" s="42"/>
      <c r="I1350" s="14"/>
      <c r="J1350" s="14"/>
      <c r="K1350" s="14"/>
      <c r="L1350" s="95"/>
    </row>
    <row r="1351" spans="1:12" ht="15.75">
      <c r="A1351" s="26"/>
      <c r="B1351" s="24"/>
      <c r="C1351" s="21"/>
      <c r="D1351" s="21"/>
      <c r="E1351" s="42"/>
      <c r="F1351" s="42"/>
      <c r="G1351" s="42"/>
      <c r="H1351" s="42"/>
      <c r="I1351" s="14"/>
      <c r="J1351" s="14"/>
      <c r="K1351" s="14"/>
      <c r="L1351" s="95"/>
    </row>
    <row r="1352" spans="1:12" ht="15.75">
      <c r="A1352" s="26"/>
      <c r="B1352" s="24"/>
      <c r="C1352" s="21"/>
      <c r="D1352" s="21"/>
      <c r="E1352" s="42"/>
      <c r="F1352" s="42"/>
      <c r="G1352" s="42"/>
      <c r="H1352" s="42"/>
      <c r="I1352" s="14"/>
      <c r="J1352" s="14"/>
      <c r="K1352" s="14"/>
      <c r="L1352" s="95"/>
    </row>
    <row r="1353" spans="1:12" ht="15.75">
      <c r="A1353" s="26"/>
      <c r="B1353" s="24"/>
      <c r="C1353" s="21"/>
      <c r="D1353" s="21"/>
      <c r="E1353" s="42"/>
      <c r="F1353" s="42"/>
      <c r="G1353" s="42"/>
      <c r="H1353" s="42"/>
      <c r="I1353" s="14"/>
      <c r="J1353" s="14"/>
      <c r="K1353" s="14"/>
      <c r="L1353" s="95"/>
    </row>
    <row r="1354" spans="1:12" ht="15.75">
      <c r="A1354" s="26"/>
      <c r="B1354" s="24"/>
      <c r="C1354" s="21"/>
      <c r="D1354" s="21"/>
      <c r="E1354" s="42"/>
      <c r="F1354" s="42"/>
      <c r="G1354" s="42"/>
      <c r="H1354" s="42"/>
      <c r="I1354" s="14"/>
      <c r="J1354" s="14"/>
      <c r="K1354" s="14"/>
      <c r="L1354" s="95"/>
    </row>
    <row r="1355" spans="1:12" ht="15.75">
      <c r="A1355" s="26"/>
      <c r="B1355" s="24"/>
      <c r="C1355" s="21"/>
      <c r="D1355" s="21"/>
      <c r="E1355" s="42"/>
      <c r="F1355" s="42"/>
      <c r="G1355" s="42"/>
      <c r="H1355" s="42"/>
      <c r="I1355" s="14"/>
      <c r="J1355" s="14"/>
      <c r="K1355" s="14"/>
      <c r="L1355" s="95"/>
    </row>
    <row r="1356" spans="1:12" ht="15.75">
      <c r="A1356" s="26"/>
      <c r="B1356" s="24"/>
      <c r="C1356" s="21"/>
      <c r="D1356" s="21"/>
      <c r="E1356" s="42"/>
      <c r="F1356" s="42"/>
      <c r="G1356" s="42"/>
      <c r="H1356" s="42"/>
      <c r="I1356" s="14"/>
      <c r="J1356" s="14"/>
      <c r="K1356" s="14"/>
      <c r="L1356" s="95"/>
    </row>
    <row r="1357" spans="1:12" ht="15.75">
      <c r="A1357" s="26"/>
      <c r="B1357" s="24"/>
      <c r="C1357" s="21"/>
      <c r="D1357" s="21"/>
      <c r="E1357" s="42"/>
      <c r="F1357" s="42"/>
      <c r="G1357" s="42"/>
      <c r="H1357" s="42"/>
      <c r="I1357" s="14"/>
      <c r="J1357" s="14"/>
      <c r="K1357" s="14"/>
      <c r="L1357" s="95"/>
    </row>
    <row r="1358" spans="1:12" ht="15.75">
      <c r="A1358" s="26"/>
      <c r="B1358" s="24"/>
      <c r="C1358" s="21"/>
      <c r="D1358" s="21"/>
      <c r="E1358" s="42"/>
      <c r="F1358" s="42"/>
      <c r="G1358" s="42"/>
      <c r="H1358" s="42"/>
      <c r="I1358" s="14"/>
      <c r="J1358" s="14"/>
      <c r="K1358" s="14"/>
      <c r="L1358" s="95"/>
    </row>
    <row r="1359" spans="1:12" ht="15.75">
      <c r="A1359" s="26"/>
      <c r="B1359" s="24"/>
      <c r="C1359" s="21"/>
      <c r="D1359" s="22"/>
      <c r="E1359" s="42"/>
      <c r="F1359" s="42"/>
      <c r="G1359" s="42"/>
      <c r="H1359" s="42"/>
      <c r="I1359" s="14"/>
      <c r="J1359" s="14"/>
      <c r="K1359" s="14"/>
      <c r="L1359" s="95"/>
    </row>
    <row r="1360" spans="1:12" ht="15.75">
      <c r="A1360" s="26"/>
      <c r="B1360" s="24"/>
      <c r="C1360" s="21"/>
      <c r="D1360" s="21"/>
      <c r="E1360" s="42"/>
      <c r="F1360" s="42"/>
      <c r="G1360" s="42"/>
      <c r="H1360" s="42"/>
      <c r="I1360" s="14"/>
      <c r="J1360" s="14"/>
      <c r="K1360" s="14"/>
      <c r="L1360" s="95"/>
    </row>
    <row r="1361" spans="1:12" ht="15.75">
      <c r="A1361" s="26"/>
      <c r="B1361" s="24"/>
      <c r="C1361" s="21"/>
      <c r="D1361" s="21"/>
      <c r="E1361" s="42"/>
      <c r="F1361" s="42"/>
      <c r="G1361" s="42"/>
      <c r="H1361" s="42"/>
      <c r="I1361" s="14"/>
      <c r="J1361" s="14"/>
      <c r="K1361" s="14"/>
      <c r="L1361" s="95"/>
    </row>
    <row r="1362" spans="1:12" ht="15.75">
      <c r="A1362" s="26"/>
      <c r="B1362" s="24"/>
      <c r="C1362" s="21"/>
      <c r="D1362" s="21"/>
      <c r="E1362" s="42"/>
      <c r="F1362" s="42"/>
      <c r="G1362" s="42"/>
      <c r="H1362" s="42"/>
      <c r="I1362" s="14"/>
      <c r="J1362" s="14"/>
      <c r="K1362" s="14"/>
      <c r="L1362" s="95"/>
    </row>
    <row r="1363" spans="1:12" ht="15.75">
      <c r="A1363" s="26"/>
      <c r="B1363" s="24"/>
      <c r="C1363" s="21"/>
      <c r="D1363" s="21"/>
      <c r="E1363" s="42"/>
      <c r="F1363" s="42"/>
      <c r="G1363" s="42"/>
      <c r="H1363" s="42"/>
      <c r="I1363" s="14"/>
      <c r="J1363" s="14"/>
      <c r="K1363" s="14"/>
      <c r="L1363" s="95"/>
    </row>
    <row r="1364" spans="1:12" ht="15.75">
      <c r="A1364" s="26"/>
      <c r="B1364" s="24"/>
      <c r="C1364" s="21"/>
      <c r="D1364" s="21"/>
      <c r="E1364" s="42"/>
      <c r="F1364" s="42"/>
      <c r="G1364" s="42"/>
      <c r="H1364" s="42"/>
      <c r="I1364" s="14"/>
      <c r="J1364" s="14"/>
      <c r="K1364" s="14"/>
      <c r="L1364" s="95"/>
    </row>
    <row r="1365" spans="1:12" ht="15.75">
      <c r="A1365" s="26"/>
      <c r="B1365" s="24"/>
      <c r="C1365" s="21"/>
      <c r="D1365" s="21"/>
      <c r="E1365" s="42"/>
      <c r="F1365" s="42"/>
      <c r="G1365" s="42"/>
      <c r="H1365" s="42"/>
      <c r="I1365" s="14"/>
      <c r="J1365" s="14"/>
      <c r="K1365" s="14"/>
      <c r="L1365" s="95"/>
    </row>
    <row r="1366" spans="1:12" ht="15.75">
      <c r="A1366" s="26"/>
      <c r="B1366" s="24"/>
      <c r="C1366" s="21"/>
      <c r="D1366" s="21"/>
      <c r="E1366" s="42"/>
      <c r="F1366" s="42"/>
      <c r="G1366" s="42"/>
      <c r="H1366" s="42"/>
      <c r="I1366" s="14"/>
      <c r="J1366" s="14"/>
      <c r="K1366" s="14"/>
      <c r="L1366" s="95"/>
    </row>
    <row r="1367" spans="1:12" ht="15.75">
      <c r="A1367" s="26"/>
      <c r="B1367" s="24"/>
      <c r="C1367" s="21"/>
      <c r="D1367" s="21"/>
      <c r="E1367" s="42"/>
      <c r="F1367" s="42"/>
      <c r="G1367" s="42"/>
      <c r="H1367" s="42"/>
      <c r="I1367" s="14"/>
      <c r="J1367" s="14"/>
      <c r="K1367" s="14"/>
      <c r="L1367" s="95"/>
    </row>
    <row r="1368" spans="1:12" ht="15.75">
      <c r="A1368" s="26"/>
      <c r="B1368" s="24"/>
      <c r="C1368" s="21"/>
      <c r="D1368" s="21"/>
      <c r="E1368" s="42"/>
      <c r="F1368" s="42"/>
      <c r="G1368" s="42"/>
      <c r="H1368" s="42"/>
      <c r="I1368" s="14"/>
      <c r="J1368" s="14"/>
      <c r="K1368" s="14"/>
      <c r="L1368" s="95"/>
    </row>
    <row r="1369" spans="1:12" ht="15.75">
      <c r="A1369" s="26"/>
      <c r="B1369" s="24"/>
      <c r="C1369" s="21"/>
      <c r="D1369" s="21"/>
      <c r="E1369" s="42"/>
      <c r="F1369" s="42"/>
      <c r="G1369" s="42"/>
      <c r="H1369" s="42"/>
      <c r="I1369" s="14"/>
      <c r="J1369" s="14"/>
      <c r="K1369" s="14"/>
      <c r="L1369" s="95"/>
    </row>
    <row r="1370" spans="1:12" ht="15.75">
      <c r="A1370" s="26"/>
      <c r="B1370" s="24"/>
      <c r="C1370" s="21"/>
      <c r="D1370" s="21"/>
      <c r="E1370" s="42"/>
      <c r="F1370" s="42"/>
      <c r="G1370" s="42"/>
      <c r="H1370" s="42"/>
      <c r="I1370" s="14"/>
      <c r="J1370" s="14"/>
      <c r="K1370" s="14"/>
      <c r="L1370" s="95"/>
    </row>
    <row r="1371" spans="1:12" ht="15.75">
      <c r="A1371" s="26"/>
      <c r="B1371" s="24"/>
      <c r="C1371" s="21"/>
      <c r="D1371" s="21"/>
      <c r="E1371" s="42"/>
      <c r="F1371" s="42"/>
      <c r="G1371" s="42"/>
      <c r="H1371" s="42"/>
      <c r="I1371" s="14"/>
      <c r="J1371" s="14"/>
      <c r="K1371" s="14"/>
      <c r="L1371" s="95"/>
    </row>
    <row r="1372" spans="1:12" ht="15.75">
      <c r="A1372" s="26"/>
      <c r="B1372" s="24"/>
      <c r="C1372" s="21"/>
      <c r="D1372" s="21"/>
      <c r="E1372" s="42"/>
      <c r="F1372" s="42"/>
      <c r="G1372" s="42"/>
      <c r="H1372" s="42"/>
      <c r="I1372" s="14"/>
      <c r="J1372" s="14"/>
      <c r="K1372" s="14"/>
      <c r="L1372" s="95"/>
    </row>
    <row r="1373" spans="1:12" ht="15.75">
      <c r="A1373" s="26"/>
      <c r="B1373" s="24"/>
      <c r="C1373" s="21"/>
      <c r="D1373" s="21"/>
      <c r="E1373" s="42"/>
      <c r="F1373" s="42"/>
      <c r="G1373" s="42"/>
      <c r="H1373" s="42"/>
      <c r="I1373" s="14"/>
      <c r="J1373" s="14"/>
      <c r="K1373" s="14"/>
      <c r="L1373" s="95"/>
    </row>
    <row r="1374" spans="1:12" ht="15.75">
      <c r="A1374" s="26"/>
      <c r="B1374" s="24"/>
      <c r="C1374" s="21"/>
      <c r="D1374" s="21"/>
      <c r="E1374" s="42"/>
      <c r="F1374" s="42"/>
      <c r="G1374" s="42"/>
      <c r="H1374" s="42"/>
      <c r="I1374" s="14"/>
      <c r="J1374" s="14"/>
      <c r="K1374" s="14"/>
      <c r="L1374" s="95"/>
    </row>
    <row r="1375" spans="1:12" ht="15.75">
      <c r="A1375" s="26"/>
      <c r="B1375" s="24"/>
      <c r="C1375" s="21"/>
      <c r="D1375" s="21"/>
      <c r="E1375" s="42"/>
      <c r="F1375" s="42"/>
      <c r="G1375" s="42"/>
      <c r="H1375" s="42"/>
      <c r="I1375" s="14"/>
      <c r="J1375" s="14"/>
      <c r="K1375" s="14"/>
      <c r="L1375" s="95"/>
    </row>
    <row r="1376" spans="1:12" ht="15.75">
      <c r="A1376" s="26"/>
      <c r="B1376" s="24"/>
      <c r="C1376" s="21"/>
      <c r="D1376" s="21"/>
      <c r="E1376" s="42"/>
      <c r="F1376" s="42"/>
      <c r="G1376" s="42"/>
      <c r="H1376" s="42"/>
      <c r="I1376" s="14"/>
      <c r="J1376" s="14"/>
      <c r="K1376" s="14"/>
      <c r="L1376" s="95"/>
    </row>
    <row r="1377" spans="1:12" ht="15.75">
      <c r="A1377" s="26"/>
      <c r="B1377" s="24"/>
      <c r="C1377" s="21"/>
      <c r="D1377" s="21"/>
      <c r="E1377" s="42"/>
      <c r="F1377" s="42"/>
      <c r="G1377" s="42"/>
      <c r="H1377" s="42"/>
      <c r="I1377" s="14"/>
      <c r="J1377" s="14"/>
      <c r="K1377" s="14"/>
      <c r="L1377" s="95"/>
    </row>
    <row r="1378" spans="1:12" ht="15.75">
      <c r="A1378" s="26"/>
      <c r="B1378" s="24"/>
      <c r="C1378" s="21"/>
      <c r="D1378" s="21"/>
      <c r="E1378" s="42"/>
      <c r="F1378" s="42"/>
      <c r="G1378" s="42"/>
      <c r="H1378" s="42"/>
      <c r="I1378" s="14"/>
      <c r="J1378" s="14"/>
      <c r="K1378" s="14"/>
      <c r="L1378" s="95"/>
    </row>
    <row r="1379" spans="1:12" ht="15.75">
      <c r="A1379" s="26"/>
      <c r="B1379" s="24"/>
      <c r="C1379" s="21"/>
      <c r="D1379" s="21"/>
      <c r="E1379" s="42"/>
      <c r="F1379" s="42"/>
      <c r="G1379" s="42"/>
      <c r="H1379" s="42"/>
      <c r="I1379" s="14"/>
      <c r="J1379" s="14"/>
      <c r="K1379" s="14"/>
      <c r="L1379" s="95"/>
    </row>
    <row r="1380" spans="1:12" ht="15.75">
      <c r="A1380" s="26"/>
      <c r="B1380" s="24"/>
      <c r="C1380" s="21"/>
      <c r="D1380" s="21"/>
      <c r="E1380" s="42"/>
      <c r="F1380" s="42"/>
      <c r="G1380" s="42"/>
      <c r="H1380" s="42"/>
      <c r="I1380" s="14"/>
      <c r="J1380" s="14"/>
      <c r="K1380" s="14"/>
      <c r="L1380" s="95"/>
    </row>
    <row r="1381" spans="1:12" ht="15.75">
      <c r="A1381" s="26"/>
      <c r="B1381" s="24"/>
      <c r="C1381" s="21"/>
      <c r="D1381" s="21"/>
      <c r="E1381" s="42"/>
      <c r="F1381" s="42"/>
      <c r="G1381" s="42"/>
      <c r="H1381" s="42"/>
      <c r="I1381" s="14"/>
      <c r="J1381" s="14"/>
      <c r="K1381" s="14"/>
      <c r="L1381" s="95"/>
    </row>
    <row r="1382" spans="1:12" ht="15.75">
      <c r="A1382" s="26"/>
      <c r="B1382" s="24"/>
      <c r="C1382" s="21"/>
      <c r="D1382" s="21"/>
      <c r="E1382" s="42"/>
      <c r="F1382" s="42"/>
      <c r="G1382" s="42"/>
      <c r="H1382" s="42"/>
      <c r="I1382" s="14"/>
      <c r="J1382" s="14"/>
      <c r="K1382" s="14"/>
      <c r="L1382" s="95"/>
    </row>
    <row r="1383" spans="1:12" ht="15.75">
      <c r="A1383" s="26"/>
      <c r="B1383" s="24"/>
      <c r="C1383" s="21"/>
      <c r="D1383" s="21"/>
      <c r="E1383" s="42"/>
      <c r="F1383" s="42"/>
      <c r="G1383" s="42"/>
      <c r="H1383" s="42"/>
      <c r="I1383" s="14"/>
      <c r="J1383" s="14"/>
      <c r="K1383" s="14"/>
      <c r="L1383" s="95"/>
    </row>
    <row r="1384" spans="1:12" ht="15.75">
      <c r="A1384" s="26"/>
      <c r="B1384" s="24"/>
      <c r="C1384" s="21"/>
      <c r="D1384" s="21"/>
      <c r="E1384" s="42"/>
      <c r="F1384" s="42"/>
      <c r="G1384" s="42"/>
      <c r="H1384" s="42"/>
      <c r="I1384" s="14"/>
      <c r="J1384" s="14"/>
      <c r="K1384" s="14"/>
      <c r="L1384" s="95"/>
    </row>
    <row r="1385" spans="1:12" ht="15.75">
      <c r="A1385" s="26"/>
      <c r="B1385" s="24"/>
      <c r="C1385" s="21"/>
      <c r="D1385" s="21"/>
      <c r="E1385" s="42"/>
      <c r="F1385" s="42"/>
      <c r="G1385" s="42"/>
      <c r="H1385" s="42"/>
      <c r="I1385" s="14"/>
      <c r="J1385" s="14"/>
      <c r="K1385" s="14"/>
      <c r="L1385" s="95"/>
    </row>
    <row r="1386" spans="1:12" ht="15.75">
      <c r="A1386" s="26"/>
      <c r="B1386" s="24"/>
      <c r="C1386" s="21"/>
      <c r="D1386" s="21"/>
      <c r="E1386" s="42"/>
      <c r="F1386" s="42"/>
      <c r="G1386" s="42"/>
      <c r="H1386" s="42"/>
      <c r="I1386" s="14"/>
      <c r="J1386" s="14"/>
      <c r="K1386" s="14"/>
      <c r="L1386" s="95"/>
    </row>
    <row r="1387" spans="1:12" ht="15.75">
      <c r="A1387" s="26"/>
      <c r="B1387" s="24"/>
      <c r="C1387" s="21"/>
      <c r="D1387" s="21"/>
      <c r="E1387" s="42"/>
      <c r="F1387" s="42"/>
      <c r="G1387" s="42"/>
      <c r="H1387" s="42"/>
      <c r="I1387" s="14"/>
      <c r="J1387" s="14"/>
      <c r="K1387" s="14"/>
      <c r="L1387" s="95"/>
    </row>
    <row r="1388" spans="1:12" ht="15.75">
      <c r="A1388" s="26"/>
      <c r="B1388" s="24"/>
      <c r="C1388" s="21"/>
      <c r="D1388" s="21"/>
      <c r="E1388" s="42"/>
      <c r="F1388" s="42"/>
      <c r="G1388" s="42"/>
      <c r="H1388" s="42"/>
      <c r="I1388" s="14"/>
      <c r="J1388" s="14"/>
      <c r="K1388" s="14"/>
      <c r="L1388" s="95"/>
    </row>
    <row r="1389" spans="1:12" ht="15.75">
      <c r="A1389" s="26"/>
      <c r="B1389" s="24"/>
      <c r="C1389" s="21"/>
      <c r="D1389" s="21"/>
      <c r="E1389" s="42"/>
      <c r="F1389" s="42"/>
      <c r="G1389" s="42"/>
      <c r="H1389" s="42"/>
      <c r="I1389" s="14"/>
      <c r="J1389" s="14"/>
      <c r="K1389" s="14"/>
      <c r="L1389" s="95"/>
    </row>
    <row r="1390" spans="1:12" ht="15.75">
      <c r="A1390" s="26"/>
      <c r="B1390" s="24"/>
      <c r="C1390" s="21"/>
      <c r="D1390" s="21"/>
      <c r="E1390" s="42"/>
      <c r="F1390" s="42"/>
      <c r="G1390" s="42"/>
      <c r="H1390" s="42"/>
      <c r="I1390" s="14"/>
      <c r="J1390" s="14"/>
      <c r="K1390" s="14"/>
      <c r="L1390" s="95"/>
    </row>
    <row r="1391" spans="1:12" ht="15.75">
      <c r="A1391" s="26"/>
      <c r="B1391" s="24"/>
      <c r="C1391" s="21"/>
      <c r="D1391" s="21"/>
      <c r="E1391" s="42"/>
      <c r="F1391" s="42"/>
      <c r="G1391" s="42"/>
      <c r="H1391" s="42"/>
      <c r="I1391" s="14"/>
      <c r="J1391" s="14"/>
      <c r="K1391" s="14"/>
      <c r="L1391" s="95"/>
    </row>
    <row r="1392" spans="1:12" ht="15.75">
      <c r="A1392" s="26"/>
      <c r="B1392" s="24"/>
      <c r="C1392" s="21"/>
      <c r="D1392" s="21"/>
      <c r="E1392" s="42"/>
      <c r="F1392" s="42"/>
      <c r="G1392" s="42"/>
      <c r="H1392" s="42"/>
      <c r="I1392" s="14"/>
      <c r="J1392" s="14"/>
      <c r="K1392" s="14"/>
      <c r="L1392" s="95"/>
    </row>
    <row r="1393" spans="1:12" ht="15.75">
      <c r="A1393" s="26"/>
      <c r="B1393" s="24"/>
      <c r="C1393" s="21"/>
      <c r="D1393" s="21"/>
      <c r="E1393" s="42"/>
      <c r="F1393" s="42"/>
      <c r="G1393" s="42"/>
      <c r="H1393" s="42"/>
      <c r="I1393" s="14"/>
      <c r="J1393" s="14"/>
      <c r="K1393" s="14"/>
      <c r="L1393" s="95"/>
    </row>
    <row r="1394" spans="1:12" ht="15.75">
      <c r="A1394" s="26"/>
      <c r="B1394" s="24"/>
      <c r="C1394" s="21"/>
      <c r="D1394" s="21"/>
      <c r="E1394" s="42"/>
      <c r="F1394" s="42"/>
      <c r="G1394" s="42"/>
      <c r="H1394" s="42"/>
      <c r="I1394" s="14"/>
      <c r="J1394" s="14"/>
      <c r="K1394" s="14"/>
      <c r="L1394" s="95"/>
    </row>
    <row r="1395" spans="1:12" ht="15.75">
      <c r="A1395" s="26"/>
      <c r="B1395" s="24"/>
      <c r="C1395" s="21"/>
      <c r="D1395" s="21"/>
      <c r="E1395" s="42"/>
      <c r="F1395" s="42"/>
      <c r="G1395" s="42"/>
      <c r="H1395" s="42"/>
      <c r="I1395" s="14"/>
      <c r="J1395" s="14"/>
      <c r="K1395" s="14"/>
      <c r="L1395" s="95"/>
    </row>
    <row r="1396" spans="1:12" ht="15.75">
      <c r="A1396" s="26"/>
      <c r="B1396" s="24"/>
      <c r="C1396" s="21"/>
      <c r="D1396" s="21"/>
      <c r="E1396" s="42"/>
      <c r="F1396" s="42"/>
      <c r="G1396" s="42"/>
      <c r="H1396" s="42"/>
      <c r="I1396" s="14"/>
      <c r="J1396" s="14"/>
      <c r="K1396" s="14"/>
      <c r="L1396" s="95"/>
    </row>
    <row r="1397" spans="1:12" ht="15.75">
      <c r="A1397" s="26"/>
      <c r="B1397" s="24"/>
      <c r="C1397" s="21"/>
      <c r="D1397" s="21"/>
      <c r="E1397" s="42"/>
      <c r="F1397" s="42"/>
      <c r="G1397" s="42"/>
      <c r="H1397" s="42"/>
      <c r="I1397" s="14"/>
      <c r="J1397" s="14"/>
      <c r="K1397" s="14"/>
      <c r="L1397" s="95"/>
    </row>
    <row r="1398" spans="1:12" ht="15.75">
      <c r="A1398" s="26"/>
      <c r="B1398" s="24"/>
      <c r="C1398" s="21"/>
      <c r="D1398" s="21"/>
      <c r="E1398" s="42"/>
      <c r="F1398" s="42"/>
      <c r="G1398" s="42"/>
      <c r="H1398" s="42"/>
      <c r="I1398" s="14"/>
      <c r="J1398" s="14"/>
      <c r="K1398" s="14"/>
      <c r="L1398" s="95"/>
    </row>
    <row r="1399" spans="1:12" ht="15.75">
      <c r="A1399" s="26"/>
      <c r="B1399" s="24"/>
      <c r="C1399" s="21"/>
      <c r="D1399" s="21"/>
      <c r="E1399" s="42"/>
      <c r="F1399" s="42"/>
      <c r="G1399" s="42"/>
      <c r="H1399" s="42"/>
      <c r="I1399" s="14"/>
      <c r="J1399" s="14"/>
      <c r="K1399" s="14"/>
      <c r="L1399" s="95"/>
    </row>
    <row r="1400" spans="1:12" ht="15.75">
      <c r="A1400" s="26"/>
      <c r="B1400" s="24"/>
      <c r="C1400" s="21"/>
      <c r="D1400" s="21"/>
      <c r="E1400" s="42"/>
      <c r="F1400" s="42"/>
      <c r="G1400" s="42"/>
      <c r="H1400" s="42"/>
      <c r="I1400" s="14"/>
      <c r="J1400" s="14"/>
      <c r="K1400" s="14"/>
      <c r="L1400" s="95"/>
    </row>
    <row r="1401" spans="1:12" ht="15.75">
      <c r="A1401" s="26"/>
      <c r="B1401" s="24"/>
      <c r="C1401" s="21"/>
      <c r="D1401" s="21"/>
      <c r="E1401" s="42"/>
      <c r="F1401" s="42"/>
      <c r="G1401" s="42"/>
      <c r="H1401" s="42"/>
      <c r="I1401" s="14"/>
      <c r="J1401" s="14"/>
      <c r="K1401" s="14"/>
      <c r="L1401" s="95"/>
    </row>
    <row r="1402" spans="1:12" ht="15.75">
      <c r="A1402" s="26"/>
      <c r="B1402" s="24"/>
      <c r="C1402" s="21"/>
      <c r="D1402" s="21"/>
      <c r="E1402" s="42"/>
      <c r="F1402" s="42"/>
      <c r="G1402" s="42"/>
      <c r="H1402" s="42"/>
      <c r="I1402" s="14"/>
      <c r="J1402" s="14"/>
      <c r="K1402" s="14"/>
      <c r="L1402" s="95"/>
    </row>
    <row r="1403" spans="1:12" ht="15.75">
      <c r="A1403" s="26"/>
      <c r="B1403" s="24"/>
      <c r="C1403" s="22"/>
      <c r="D1403" s="22"/>
      <c r="E1403" s="49"/>
      <c r="F1403" s="49"/>
      <c r="G1403" s="49"/>
      <c r="H1403" s="49"/>
      <c r="I1403" s="14"/>
      <c r="J1403" s="14"/>
      <c r="K1403" s="14"/>
      <c r="L1403" s="95"/>
    </row>
    <row r="1404" spans="1:12" ht="15.75">
      <c r="A1404" s="26"/>
      <c r="B1404" s="24"/>
      <c r="C1404" s="21"/>
      <c r="D1404" s="21"/>
      <c r="E1404" s="42"/>
      <c r="F1404" s="42"/>
      <c r="G1404" s="42"/>
      <c r="H1404" s="42"/>
      <c r="I1404" s="14"/>
      <c r="J1404" s="14"/>
      <c r="K1404" s="14"/>
      <c r="L1404" s="95"/>
    </row>
    <row r="1405" spans="1:12" ht="15.75">
      <c r="A1405" s="26"/>
      <c r="B1405" s="24"/>
      <c r="C1405" s="21"/>
      <c r="D1405" s="21"/>
      <c r="E1405" s="42"/>
      <c r="F1405" s="42"/>
      <c r="G1405" s="42"/>
      <c r="H1405" s="42"/>
      <c r="I1405" s="14"/>
      <c r="J1405" s="14"/>
      <c r="K1405" s="14"/>
      <c r="L1405" s="95"/>
    </row>
    <row r="1406" spans="1:12" ht="15.75">
      <c r="A1406" s="26"/>
      <c r="B1406" s="24"/>
      <c r="C1406" s="21"/>
      <c r="D1406" s="21"/>
      <c r="E1406" s="42"/>
      <c r="F1406" s="42"/>
      <c r="G1406" s="42"/>
      <c r="H1406" s="42"/>
      <c r="I1406" s="14"/>
      <c r="J1406" s="14"/>
      <c r="K1406" s="14"/>
      <c r="L1406" s="95"/>
    </row>
    <row r="1407" spans="1:12" ht="15.75">
      <c r="A1407" s="26"/>
      <c r="B1407" s="24"/>
      <c r="C1407" s="21"/>
      <c r="D1407" s="21"/>
      <c r="E1407" s="42"/>
      <c r="F1407" s="42"/>
      <c r="G1407" s="42"/>
      <c r="H1407" s="42"/>
      <c r="I1407" s="14"/>
      <c r="J1407" s="14"/>
      <c r="K1407" s="14"/>
      <c r="L1407" s="95"/>
    </row>
    <row r="1408" spans="1:12" ht="15.75">
      <c r="A1408" s="26"/>
      <c r="B1408" s="24"/>
      <c r="C1408" s="21"/>
      <c r="D1408" s="21"/>
      <c r="E1408" s="42"/>
      <c r="F1408" s="42"/>
      <c r="G1408" s="42"/>
      <c r="H1408" s="42"/>
      <c r="I1408" s="14"/>
      <c r="J1408" s="14"/>
      <c r="K1408" s="14"/>
      <c r="L1408" s="95"/>
    </row>
    <row r="1409" spans="1:12" ht="15.75">
      <c r="A1409" s="26"/>
      <c r="B1409" s="24"/>
      <c r="C1409" s="21"/>
      <c r="D1409" s="21"/>
      <c r="E1409" s="42"/>
      <c r="F1409" s="42"/>
      <c r="G1409" s="42"/>
      <c r="H1409" s="42"/>
      <c r="I1409" s="14"/>
      <c r="J1409" s="14"/>
      <c r="K1409" s="14"/>
      <c r="L1409" s="95"/>
    </row>
    <row r="1410" spans="1:12" ht="15.75">
      <c r="A1410" s="26"/>
      <c r="B1410" s="24"/>
      <c r="C1410" s="21"/>
      <c r="D1410" s="21"/>
      <c r="E1410" s="42"/>
      <c r="F1410" s="42"/>
      <c r="G1410" s="42"/>
      <c r="H1410" s="42"/>
      <c r="I1410" s="14"/>
      <c r="J1410" s="14"/>
      <c r="K1410" s="14"/>
      <c r="L1410" s="95"/>
    </row>
    <row r="1411" spans="1:12" ht="15.75">
      <c r="A1411" s="26"/>
      <c r="B1411" s="24"/>
      <c r="C1411" s="21"/>
      <c r="D1411" s="21"/>
      <c r="E1411" s="42"/>
      <c r="F1411" s="42"/>
      <c r="G1411" s="42"/>
      <c r="H1411" s="42"/>
      <c r="I1411" s="14"/>
      <c r="J1411" s="14"/>
      <c r="K1411" s="14"/>
      <c r="L1411" s="95"/>
    </row>
    <row r="1412" spans="1:12" ht="15.75">
      <c r="A1412" s="26"/>
      <c r="B1412" s="24"/>
      <c r="C1412" s="21"/>
      <c r="D1412" s="22"/>
      <c r="E1412" s="42"/>
      <c r="F1412" s="42"/>
      <c r="G1412" s="42"/>
      <c r="H1412" s="42"/>
      <c r="I1412" s="14"/>
      <c r="J1412" s="14"/>
      <c r="K1412" s="14"/>
      <c r="L1412" s="95"/>
    </row>
    <row r="1413" spans="1:12" ht="15.75">
      <c r="A1413" s="26"/>
      <c r="B1413" s="24"/>
      <c r="C1413" s="21"/>
      <c r="D1413" s="21"/>
      <c r="E1413" s="42"/>
      <c r="F1413" s="42"/>
      <c r="G1413" s="42"/>
      <c r="H1413" s="42"/>
      <c r="I1413" s="14"/>
      <c r="J1413" s="14"/>
      <c r="K1413" s="14"/>
      <c r="L1413" s="95"/>
    </row>
    <row r="1414" spans="1:12" ht="15.75">
      <c r="A1414" s="26"/>
      <c r="B1414" s="24"/>
      <c r="C1414" s="21"/>
      <c r="D1414" s="21"/>
      <c r="E1414" s="42"/>
      <c r="F1414" s="42"/>
      <c r="G1414" s="42"/>
      <c r="H1414" s="42"/>
      <c r="I1414" s="14"/>
      <c r="J1414" s="14"/>
      <c r="K1414" s="14"/>
      <c r="L1414" s="95"/>
    </row>
    <row r="1415" spans="1:12" ht="15.75">
      <c r="A1415" s="26"/>
      <c r="B1415" s="24"/>
      <c r="C1415" s="21"/>
      <c r="D1415" s="21"/>
      <c r="E1415" s="42"/>
      <c r="F1415" s="42"/>
      <c r="G1415" s="42"/>
      <c r="H1415" s="42"/>
      <c r="I1415" s="14"/>
      <c r="J1415" s="14"/>
      <c r="K1415" s="14"/>
      <c r="L1415" s="95"/>
    </row>
    <row r="1416" spans="1:12" ht="15.75">
      <c r="A1416" s="26"/>
      <c r="B1416" s="24"/>
      <c r="C1416" s="21"/>
      <c r="D1416" s="21"/>
      <c r="E1416" s="42"/>
      <c r="F1416" s="42"/>
      <c r="G1416" s="42"/>
      <c r="H1416" s="42"/>
      <c r="I1416" s="14"/>
      <c r="J1416" s="14"/>
      <c r="K1416" s="14"/>
      <c r="L1416" s="95"/>
    </row>
    <row r="1417" spans="1:12" ht="15.75">
      <c r="A1417" s="26"/>
      <c r="B1417" s="24"/>
      <c r="C1417" s="21"/>
      <c r="D1417" s="21"/>
      <c r="E1417" s="42"/>
      <c r="F1417" s="42"/>
      <c r="G1417" s="42"/>
      <c r="H1417" s="42"/>
      <c r="I1417" s="14"/>
      <c r="J1417" s="14"/>
      <c r="K1417" s="14"/>
      <c r="L1417" s="95"/>
    </row>
    <row r="1418" spans="1:12" ht="15.75">
      <c r="A1418" s="26"/>
      <c r="B1418" s="24"/>
      <c r="C1418" s="21"/>
      <c r="D1418" s="21"/>
      <c r="E1418" s="42"/>
      <c r="F1418" s="42"/>
      <c r="G1418" s="42"/>
      <c r="H1418" s="42"/>
      <c r="I1418" s="14"/>
      <c r="J1418" s="14"/>
      <c r="K1418" s="14"/>
      <c r="L1418" s="95"/>
    </row>
    <row r="1419" spans="1:12" ht="15.75">
      <c r="A1419" s="26"/>
      <c r="B1419" s="24"/>
      <c r="C1419" s="21"/>
      <c r="D1419" s="22"/>
      <c r="E1419" s="42"/>
      <c r="F1419" s="42"/>
      <c r="G1419" s="42"/>
      <c r="H1419" s="42"/>
      <c r="I1419" s="14"/>
      <c r="J1419" s="14"/>
      <c r="K1419" s="14"/>
      <c r="L1419" s="95"/>
    </row>
    <row r="1420" spans="1:12" ht="15.75">
      <c r="A1420" s="26"/>
      <c r="B1420" s="24"/>
      <c r="C1420" s="21"/>
      <c r="D1420" s="21"/>
      <c r="E1420" s="42"/>
      <c r="F1420" s="42"/>
      <c r="G1420" s="42"/>
      <c r="H1420" s="42"/>
      <c r="I1420" s="14"/>
      <c r="J1420" s="14"/>
      <c r="K1420" s="14"/>
      <c r="L1420" s="95"/>
    </row>
    <row r="1421" spans="1:12" ht="15.75">
      <c r="A1421" s="26"/>
      <c r="B1421" s="24"/>
      <c r="C1421" s="21"/>
      <c r="D1421" s="22"/>
      <c r="E1421" s="42"/>
      <c r="F1421" s="42"/>
      <c r="G1421" s="42"/>
      <c r="H1421" s="42"/>
      <c r="I1421" s="14"/>
      <c r="J1421" s="14"/>
      <c r="K1421" s="14"/>
      <c r="L1421" s="95"/>
    </row>
    <row r="1422" spans="1:12" ht="15.75">
      <c r="A1422" s="26"/>
      <c r="B1422" s="24"/>
      <c r="C1422" s="21"/>
      <c r="D1422" s="21"/>
      <c r="E1422" s="42"/>
      <c r="F1422" s="42"/>
      <c r="G1422" s="42"/>
      <c r="H1422" s="42"/>
      <c r="I1422" s="14"/>
      <c r="J1422" s="14"/>
      <c r="K1422" s="14"/>
      <c r="L1422" s="95"/>
    </row>
    <row r="1423" spans="1:12" ht="15.75">
      <c r="A1423" s="26"/>
      <c r="B1423" s="24"/>
      <c r="C1423" s="21"/>
      <c r="D1423" s="21"/>
      <c r="E1423" s="42"/>
      <c r="F1423" s="42"/>
      <c r="G1423" s="42"/>
      <c r="H1423" s="42"/>
      <c r="I1423" s="14"/>
      <c r="J1423" s="14"/>
      <c r="K1423" s="14"/>
      <c r="L1423" s="95"/>
    </row>
    <row r="1424" spans="1:12" ht="15.75">
      <c r="A1424" s="26"/>
      <c r="B1424" s="24"/>
      <c r="C1424" s="21"/>
      <c r="D1424" s="21"/>
      <c r="E1424" s="42"/>
      <c r="F1424" s="42"/>
      <c r="G1424" s="42"/>
      <c r="H1424" s="42"/>
      <c r="I1424" s="14"/>
      <c r="J1424" s="14"/>
      <c r="K1424" s="14"/>
      <c r="L1424" s="95"/>
    </row>
    <row r="1425" spans="1:12" ht="15.75">
      <c r="A1425" s="26"/>
      <c r="B1425" s="24"/>
      <c r="C1425" s="21"/>
      <c r="D1425" s="21"/>
      <c r="E1425" s="42"/>
      <c r="F1425" s="42"/>
      <c r="G1425" s="42"/>
      <c r="H1425" s="42"/>
      <c r="I1425" s="14"/>
      <c r="J1425" s="14"/>
      <c r="K1425" s="14"/>
      <c r="L1425" s="95"/>
    </row>
    <row r="1426" spans="1:12" ht="15.75">
      <c r="A1426" s="26"/>
      <c r="B1426" s="24"/>
      <c r="C1426" s="21"/>
      <c r="D1426" s="21"/>
      <c r="E1426" s="42"/>
      <c r="F1426" s="42"/>
      <c r="G1426" s="42"/>
      <c r="H1426" s="42"/>
      <c r="I1426" s="14"/>
      <c r="J1426" s="14"/>
      <c r="K1426" s="14"/>
      <c r="L1426" s="95"/>
    </row>
    <row r="1427" spans="1:12" ht="15.75">
      <c r="A1427" s="26"/>
      <c r="B1427" s="24"/>
      <c r="C1427" s="21"/>
      <c r="D1427" s="21"/>
      <c r="E1427" s="42"/>
      <c r="F1427" s="42"/>
      <c r="G1427" s="42"/>
      <c r="H1427" s="42"/>
      <c r="I1427" s="14"/>
      <c r="J1427" s="14"/>
      <c r="K1427" s="14"/>
      <c r="L1427" s="95"/>
    </row>
    <row r="1428" spans="1:12" ht="15.75">
      <c r="A1428" s="26"/>
      <c r="B1428" s="24"/>
      <c r="C1428" s="21"/>
      <c r="D1428" s="22"/>
      <c r="E1428" s="42"/>
      <c r="F1428" s="42"/>
      <c r="G1428" s="42"/>
      <c r="H1428" s="42"/>
      <c r="I1428" s="14"/>
      <c r="J1428" s="14"/>
      <c r="K1428" s="14"/>
      <c r="L1428" s="95"/>
    </row>
    <row r="1429" spans="1:12" ht="15.75">
      <c r="A1429" s="26"/>
      <c r="B1429" s="24"/>
      <c r="C1429" s="21"/>
      <c r="D1429" s="22"/>
      <c r="E1429" s="42"/>
      <c r="F1429" s="42"/>
      <c r="G1429" s="42"/>
      <c r="H1429" s="42"/>
      <c r="I1429" s="14"/>
      <c r="J1429" s="14"/>
      <c r="K1429" s="14"/>
      <c r="L1429" s="95"/>
    </row>
    <row r="1430" spans="1:12" ht="15.75">
      <c r="A1430" s="26"/>
      <c r="B1430" s="24"/>
      <c r="C1430" s="21"/>
      <c r="D1430" s="22"/>
      <c r="E1430" s="42"/>
      <c r="F1430" s="42"/>
      <c r="G1430" s="42"/>
      <c r="H1430" s="42"/>
      <c r="I1430" s="14"/>
      <c r="J1430" s="14"/>
      <c r="K1430" s="14"/>
      <c r="L1430" s="95"/>
    </row>
    <row r="1431" spans="1:12" ht="15.75">
      <c r="A1431" s="26"/>
      <c r="B1431" s="24"/>
      <c r="C1431" s="21"/>
      <c r="D1431" s="22"/>
      <c r="E1431" s="42"/>
      <c r="F1431" s="42"/>
      <c r="G1431" s="42"/>
      <c r="H1431" s="42"/>
      <c r="I1431" s="14"/>
      <c r="J1431" s="14"/>
      <c r="K1431" s="14"/>
      <c r="L1431" s="95"/>
    </row>
    <row r="1432" spans="1:12" ht="15.75">
      <c r="A1432" s="26"/>
      <c r="B1432" s="24"/>
      <c r="C1432" s="21"/>
      <c r="D1432" s="21"/>
      <c r="E1432" s="42"/>
      <c r="F1432" s="42"/>
      <c r="G1432" s="42"/>
      <c r="H1432" s="42"/>
      <c r="I1432" s="14"/>
      <c r="J1432" s="14"/>
      <c r="K1432" s="14"/>
      <c r="L1432" s="95"/>
    </row>
    <row r="1433" spans="1:12" ht="15.75">
      <c r="A1433" s="26"/>
      <c r="B1433" s="24"/>
      <c r="C1433" s="21"/>
      <c r="D1433" s="21"/>
      <c r="E1433" s="42"/>
      <c r="F1433" s="42"/>
      <c r="G1433" s="42"/>
      <c r="H1433" s="42"/>
      <c r="I1433" s="14"/>
      <c r="J1433" s="14"/>
      <c r="K1433" s="14"/>
      <c r="L1433" s="95"/>
    </row>
    <row r="1434" spans="1:12" ht="15.75">
      <c r="A1434" s="26"/>
      <c r="B1434" s="24"/>
      <c r="C1434" s="21"/>
      <c r="D1434" s="21"/>
      <c r="E1434" s="42"/>
      <c r="F1434" s="42"/>
      <c r="G1434" s="42"/>
      <c r="H1434" s="42"/>
      <c r="I1434" s="14"/>
      <c r="J1434" s="14"/>
      <c r="K1434" s="14"/>
      <c r="L1434" s="95"/>
    </row>
    <row r="1435" spans="1:12" ht="15.75">
      <c r="A1435" s="26"/>
      <c r="B1435" s="24"/>
      <c r="C1435" s="21"/>
      <c r="D1435" s="21"/>
      <c r="E1435" s="42"/>
      <c r="F1435" s="42"/>
      <c r="G1435" s="42"/>
      <c r="H1435" s="42"/>
      <c r="I1435" s="14"/>
      <c r="J1435" s="14"/>
      <c r="K1435" s="14"/>
      <c r="L1435" s="95"/>
    </row>
    <row r="1436" spans="1:12" ht="15.75">
      <c r="A1436" s="26"/>
      <c r="B1436" s="24"/>
      <c r="C1436" s="21"/>
      <c r="D1436" s="21"/>
      <c r="E1436" s="42"/>
      <c r="F1436" s="42"/>
      <c r="G1436" s="42"/>
      <c r="H1436" s="42"/>
      <c r="I1436" s="14"/>
      <c r="J1436" s="14"/>
      <c r="K1436" s="14"/>
      <c r="L1436" s="95"/>
    </row>
    <row r="1437" spans="1:12" ht="15.75">
      <c r="A1437" s="26"/>
      <c r="B1437" s="24"/>
      <c r="C1437" s="21"/>
      <c r="D1437" s="21"/>
      <c r="E1437" s="42"/>
      <c r="F1437" s="42"/>
      <c r="G1437" s="42"/>
      <c r="H1437" s="42"/>
      <c r="I1437" s="14"/>
      <c r="J1437" s="14"/>
      <c r="K1437" s="14"/>
      <c r="L1437" s="95"/>
    </row>
    <row r="1438" spans="1:12" ht="15.75">
      <c r="A1438" s="26"/>
      <c r="B1438" s="24"/>
      <c r="C1438" s="21"/>
      <c r="D1438" s="21"/>
      <c r="E1438" s="42"/>
      <c r="F1438" s="42"/>
      <c r="G1438" s="42"/>
      <c r="H1438" s="42"/>
      <c r="I1438" s="14"/>
      <c r="J1438" s="14"/>
      <c r="K1438" s="14"/>
      <c r="L1438" s="95"/>
    </row>
    <row r="1439" spans="1:12" ht="15.75">
      <c r="A1439" s="26"/>
      <c r="B1439" s="24"/>
      <c r="C1439" s="21"/>
      <c r="D1439" s="21"/>
      <c r="E1439" s="42"/>
      <c r="F1439" s="42"/>
      <c r="G1439" s="42"/>
      <c r="H1439" s="42"/>
      <c r="I1439" s="14"/>
      <c r="J1439" s="14"/>
      <c r="K1439" s="14"/>
      <c r="L1439" s="95"/>
    </row>
    <row r="1440" spans="1:12" ht="15.75">
      <c r="A1440" s="26"/>
      <c r="B1440" s="24"/>
      <c r="C1440" s="21"/>
      <c r="D1440" s="21"/>
      <c r="E1440" s="42"/>
      <c r="F1440" s="42"/>
      <c r="G1440" s="42"/>
      <c r="H1440" s="42"/>
      <c r="I1440" s="14"/>
      <c r="J1440" s="14"/>
      <c r="K1440" s="14"/>
      <c r="L1440" s="95"/>
    </row>
    <row r="1441" spans="1:12" ht="15.75">
      <c r="A1441" s="26"/>
      <c r="B1441" s="24"/>
      <c r="C1441" s="21"/>
      <c r="D1441" s="21"/>
      <c r="E1441" s="42"/>
      <c r="F1441" s="42"/>
      <c r="G1441" s="42"/>
      <c r="H1441" s="42"/>
      <c r="I1441" s="14"/>
      <c r="J1441" s="14"/>
      <c r="K1441" s="14"/>
      <c r="L1441" s="95"/>
    </row>
    <row r="1442" spans="1:12" ht="15.75">
      <c r="A1442" s="26"/>
      <c r="B1442" s="24"/>
      <c r="C1442" s="21"/>
      <c r="D1442" s="21"/>
      <c r="E1442" s="42"/>
      <c r="F1442" s="42"/>
      <c r="G1442" s="42"/>
      <c r="H1442" s="42"/>
      <c r="I1442" s="14"/>
      <c r="J1442" s="14"/>
      <c r="K1442" s="14"/>
      <c r="L1442" s="95"/>
    </row>
    <row r="1443" spans="1:12" ht="15.75">
      <c r="A1443" s="26"/>
      <c r="B1443" s="24"/>
      <c r="C1443" s="21"/>
      <c r="D1443" s="21"/>
      <c r="E1443" s="42"/>
      <c r="F1443" s="42"/>
      <c r="G1443" s="42"/>
      <c r="H1443" s="42"/>
      <c r="I1443" s="14"/>
      <c r="J1443" s="14"/>
      <c r="K1443" s="14"/>
      <c r="L1443" s="95"/>
    </row>
    <row r="1444" spans="1:12" ht="15.75">
      <c r="A1444" s="26"/>
      <c r="B1444" s="24"/>
      <c r="C1444" s="21"/>
      <c r="D1444" s="21"/>
      <c r="E1444" s="42"/>
      <c r="F1444" s="42"/>
      <c r="G1444" s="42"/>
      <c r="H1444" s="42"/>
      <c r="I1444" s="14"/>
      <c r="J1444" s="14"/>
      <c r="K1444" s="14"/>
      <c r="L1444" s="95"/>
    </row>
    <row r="1445" spans="1:12" ht="15.75">
      <c r="A1445" s="26"/>
      <c r="B1445" s="24"/>
      <c r="C1445" s="21"/>
      <c r="D1445" s="21"/>
      <c r="E1445" s="42"/>
      <c r="F1445" s="42"/>
      <c r="G1445" s="42"/>
      <c r="H1445" s="42"/>
      <c r="I1445" s="14"/>
      <c r="J1445" s="14"/>
      <c r="K1445" s="14"/>
      <c r="L1445" s="95"/>
    </row>
    <row r="1446" spans="1:12" ht="15.75">
      <c r="A1446" s="26"/>
      <c r="B1446" s="24"/>
      <c r="C1446" s="21"/>
      <c r="D1446" s="21"/>
      <c r="E1446" s="42"/>
      <c r="F1446" s="42"/>
      <c r="G1446" s="42"/>
      <c r="H1446" s="42"/>
      <c r="I1446" s="14"/>
      <c r="J1446" s="14"/>
      <c r="K1446" s="14"/>
      <c r="L1446" s="95"/>
    </row>
    <row r="1447" spans="1:12" ht="15.75">
      <c r="A1447" s="26"/>
      <c r="B1447" s="24"/>
      <c r="C1447" s="21"/>
      <c r="D1447" s="21"/>
      <c r="E1447" s="42"/>
      <c r="F1447" s="42"/>
      <c r="G1447" s="42"/>
      <c r="H1447" s="42"/>
      <c r="I1447" s="14"/>
      <c r="J1447" s="14"/>
      <c r="K1447" s="14"/>
      <c r="L1447" s="95"/>
    </row>
    <row r="1448" spans="1:12" ht="15.75">
      <c r="A1448" s="26"/>
      <c r="B1448" s="24"/>
      <c r="C1448" s="21"/>
      <c r="D1448" s="21"/>
      <c r="E1448" s="42"/>
      <c r="F1448" s="42"/>
      <c r="G1448" s="42"/>
      <c r="H1448" s="42"/>
      <c r="I1448" s="14"/>
      <c r="J1448" s="14"/>
      <c r="K1448" s="14"/>
      <c r="L1448" s="95"/>
    </row>
    <row r="1449" spans="1:12" ht="15.75">
      <c r="A1449" s="26"/>
      <c r="B1449" s="24"/>
      <c r="C1449" s="21"/>
      <c r="D1449" s="21"/>
      <c r="E1449" s="42"/>
      <c r="F1449" s="42"/>
      <c r="G1449" s="42"/>
      <c r="H1449" s="42"/>
      <c r="I1449" s="14"/>
      <c r="J1449" s="14"/>
      <c r="K1449" s="14"/>
      <c r="L1449" s="95"/>
    </row>
    <row r="1450" spans="1:12" ht="15.75">
      <c r="A1450" s="26"/>
      <c r="B1450" s="24"/>
      <c r="C1450" s="21"/>
      <c r="D1450" s="21"/>
      <c r="E1450" s="42"/>
      <c r="F1450" s="42"/>
      <c r="G1450" s="42"/>
      <c r="H1450" s="42"/>
      <c r="I1450" s="14"/>
      <c r="J1450" s="14"/>
      <c r="K1450" s="14"/>
      <c r="L1450" s="95"/>
    </row>
    <row r="1451" spans="1:12" ht="15.75">
      <c r="A1451" s="26"/>
      <c r="B1451" s="24"/>
      <c r="C1451" s="21"/>
      <c r="D1451" s="21"/>
      <c r="E1451" s="42"/>
      <c r="F1451" s="42"/>
      <c r="G1451" s="42"/>
      <c r="H1451" s="42"/>
      <c r="I1451" s="14"/>
      <c r="J1451" s="14"/>
      <c r="K1451" s="14"/>
      <c r="L1451" s="95"/>
    </row>
    <row r="1452" spans="1:12" ht="15.75">
      <c r="A1452" s="26"/>
      <c r="B1452" s="24"/>
      <c r="C1452" s="21"/>
      <c r="D1452" s="21"/>
      <c r="E1452" s="42"/>
      <c r="F1452" s="42"/>
      <c r="G1452" s="42"/>
      <c r="H1452" s="42"/>
      <c r="I1452" s="14"/>
      <c r="J1452" s="14"/>
      <c r="K1452" s="14"/>
      <c r="L1452" s="95"/>
    </row>
    <row r="1453" spans="1:12" ht="15.75">
      <c r="A1453" s="26"/>
      <c r="B1453" s="24"/>
      <c r="C1453" s="21"/>
      <c r="D1453" s="21"/>
      <c r="E1453" s="42"/>
      <c r="F1453" s="42"/>
      <c r="G1453" s="42"/>
      <c r="H1453" s="42"/>
      <c r="I1453" s="14"/>
      <c r="J1453" s="14"/>
      <c r="K1453" s="14"/>
      <c r="L1453" s="95"/>
    </row>
    <row r="1454" spans="1:12" ht="15.75">
      <c r="A1454" s="26"/>
      <c r="B1454" s="24"/>
      <c r="C1454" s="21"/>
      <c r="D1454" s="21"/>
      <c r="E1454" s="42"/>
      <c r="F1454" s="42"/>
      <c r="G1454" s="42"/>
      <c r="H1454" s="42"/>
      <c r="I1454" s="14"/>
      <c r="J1454" s="14"/>
      <c r="K1454" s="14"/>
      <c r="L1454" s="95"/>
    </row>
    <row r="1455" spans="1:12" ht="15.75">
      <c r="A1455" s="26"/>
      <c r="B1455" s="24"/>
      <c r="C1455" s="21"/>
      <c r="D1455" s="22"/>
      <c r="E1455" s="42"/>
      <c r="F1455" s="42"/>
      <c r="G1455" s="42"/>
      <c r="H1455" s="42"/>
      <c r="I1455" s="14"/>
      <c r="J1455" s="14"/>
      <c r="K1455" s="14"/>
      <c r="L1455" s="95"/>
    </row>
    <row r="1456" spans="1:12" ht="15.75">
      <c r="A1456" s="26"/>
      <c r="B1456" s="24"/>
      <c r="C1456" s="21"/>
      <c r="D1456" s="21"/>
      <c r="E1456" s="42"/>
      <c r="F1456" s="42"/>
      <c r="G1456" s="42"/>
      <c r="H1456" s="42"/>
      <c r="I1456" s="14"/>
      <c r="J1456" s="14"/>
      <c r="K1456" s="14"/>
      <c r="L1456" s="95"/>
    </row>
    <row r="1457" spans="1:12" ht="15.75">
      <c r="A1457" s="26"/>
      <c r="B1457" s="24"/>
      <c r="C1457" s="21"/>
      <c r="D1457" s="21"/>
      <c r="E1457" s="42"/>
      <c r="F1457" s="42"/>
      <c r="G1457" s="42"/>
      <c r="H1457" s="42"/>
      <c r="I1457" s="14"/>
      <c r="J1457" s="14"/>
      <c r="K1457" s="14"/>
      <c r="L1457" s="95"/>
    </row>
    <row r="1458" spans="1:12" ht="15.75">
      <c r="A1458" s="26"/>
      <c r="B1458" s="24"/>
      <c r="C1458" s="21"/>
      <c r="D1458" s="21"/>
      <c r="E1458" s="42"/>
      <c r="F1458" s="42"/>
      <c r="G1458" s="42"/>
      <c r="H1458" s="42"/>
      <c r="I1458" s="14"/>
      <c r="J1458" s="14"/>
      <c r="K1458" s="14"/>
      <c r="L1458" s="95"/>
    </row>
    <row r="1459" spans="1:12" ht="15.75">
      <c r="A1459" s="26"/>
      <c r="B1459" s="24"/>
      <c r="C1459" s="21"/>
      <c r="D1459" s="21"/>
      <c r="E1459" s="42"/>
      <c r="F1459" s="42"/>
      <c r="G1459" s="42"/>
      <c r="H1459" s="42"/>
      <c r="I1459" s="14"/>
      <c r="J1459" s="14"/>
      <c r="K1459" s="14"/>
      <c r="L1459" s="95"/>
    </row>
    <row r="1460" spans="1:12" ht="15.75">
      <c r="A1460" s="26"/>
      <c r="B1460" s="24"/>
      <c r="C1460" s="21"/>
      <c r="D1460" s="21"/>
      <c r="E1460" s="42"/>
      <c r="F1460" s="42"/>
      <c r="G1460" s="42"/>
      <c r="H1460" s="42"/>
      <c r="I1460" s="14"/>
      <c r="J1460" s="14"/>
      <c r="K1460" s="14"/>
      <c r="L1460" s="95"/>
    </row>
    <row r="1461" spans="1:12" ht="15.75">
      <c r="A1461" s="26"/>
      <c r="B1461" s="24"/>
      <c r="C1461" s="21"/>
      <c r="D1461" s="21"/>
      <c r="E1461" s="42"/>
      <c r="F1461" s="42"/>
      <c r="G1461" s="42"/>
      <c r="H1461" s="42"/>
      <c r="I1461" s="14"/>
      <c r="J1461" s="14"/>
      <c r="K1461" s="14"/>
      <c r="L1461" s="95"/>
    </row>
    <row r="1462" spans="1:12" ht="15.75">
      <c r="A1462" s="26"/>
      <c r="B1462" s="24"/>
      <c r="C1462" s="21"/>
      <c r="D1462" s="21"/>
      <c r="E1462" s="42"/>
      <c r="F1462" s="42"/>
      <c r="G1462" s="42"/>
      <c r="H1462" s="42"/>
      <c r="I1462" s="14"/>
      <c r="J1462" s="14"/>
      <c r="K1462" s="14"/>
      <c r="L1462" s="95"/>
    </row>
    <row r="1463" spans="1:12" ht="15.75">
      <c r="A1463" s="26"/>
      <c r="B1463" s="24"/>
      <c r="C1463" s="21"/>
      <c r="D1463" s="21"/>
      <c r="E1463" s="42"/>
      <c r="F1463" s="42"/>
      <c r="G1463" s="42"/>
      <c r="H1463" s="42"/>
      <c r="I1463" s="14"/>
      <c r="J1463" s="14"/>
      <c r="K1463" s="14"/>
      <c r="L1463" s="95"/>
    </row>
    <row r="1464" spans="1:12" ht="15.75">
      <c r="A1464" s="26"/>
      <c r="B1464" s="24"/>
      <c r="C1464" s="21"/>
      <c r="D1464" s="21"/>
      <c r="E1464" s="42"/>
      <c r="F1464" s="42"/>
      <c r="G1464" s="42"/>
      <c r="H1464" s="42"/>
      <c r="I1464" s="14"/>
      <c r="J1464" s="14"/>
      <c r="K1464" s="14"/>
      <c r="L1464" s="95"/>
    </row>
    <row r="1465" spans="1:12" ht="15.75">
      <c r="A1465" s="26"/>
      <c r="B1465" s="24"/>
      <c r="C1465" s="21"/>
      <c r="D1465" s="21"/>
      <c r="E1465" s="42"/>
      <c r="F1465" s="42"/>
      <c r="G1465" s="42"/>
      <c r="H1465" s="42"/>
      <c r="I1465" s="14"/>
      <c r="J1465" s="14"/>
      <c r="K1465" s="14"/>
      <c r="L1465" s="95"/>
    </row>
    <row r="1466" spans="1:12" ht="15.75">
      <c r="A1466" s="26"/>
      <c r="B1466" s="24"/>
      <c r="C1466" s="21"/>
      <c r="D1466" s="21"/>
      <c r="E1466" s="42"/>
      <c r="F1466" s="42"/>
      <c r="G1466" s="42"/>
      <c r="H1466" s="42"/>
      <c r="I1466" s="14"/>
      <c r="J1466" s="14"/>
      <c r="K1466" s="14"/>
      <c r="L1466" s="95"/>
    </row>
    <row r="1467" spans="1:12" ht="15.75">
      <c r="A1467" s="26"/>
      <c r="B1467" s="24"/>
      <c r="C1467" s="21"/>
      <c r="D1467" s="21"/>
      <c r="E1467" s="42"/>
      <c r="F1467" s="42"/>
      <c r="G1467" s="42"/>
      <c r="H1467" s="42"/>
      <c r="I1467" s="14"/>
      <c r="J1467" s="14"/>
      <c r="K1467" s="14"/>
      <c r="L1467" s="95"/>
    </row>
    <row r="1468" spans="1:12" ht="15.75">
      <c r="A1468" s="26"/>
      <c r="B1468" s="24"/>
      <c r="C1468" s="21"/>
      <c r="D1468" s="21"/>
      <c r="E1468" s="42"/>
      <c r="F1468" s="42"/>
      <c r="G1468" s="42"/>
      <c r="H1468" s="42"/>
      <c r="I1468" s="14"/>
      <c r="J1468" s="14"/>
      <c r="K1468" s="14"/>
      <c r="L1468" s="95"/>
    </row>
    <row r="1469" spans="1:12" ht="15.75">
      <c r="A1469" s="26"/>
      <c r="B1469" s="24"/>
      <c r="C1469" s="21"/>
      <c r="D1469" s="21"/>
      <c r="E1469" s="42"/>
      <c r="F1469" s="42"/>
      <c r="G1469" s="42"/>
      <c r="H1469" s="42"/>
      <c r="I1469" s="14"/>
      <c r="J1469" s="14"/>
      <c r="K1469" s="14"/>
      <c r="L1469" s="95"/>
    </row>
    <row r="1470" spans="1:12" ht="15.75">
      <c r="A1470" s="26"/>
      <c r="B1470" s="24"/>
      <c r="C1470" s="21"/>
      <c r="D1470" s="21"/>
      <c r="E1470" s="42"/>
      <c r="F1470" s="42"/>
      <c r="G1470" s="42"/>
      <c r="H1470" s="42"/>
      <c r="I1470" s="14"/>
      <c r="J1470" s="14"/>
      <c r="K1470" s="14"/>
      <c r="L1470" s="95"/>
    </row>
    <row r="1471" spans="1:12" ht="15.75">
      <c r="A1471" s="26"/>
      <c r="B1471" s="24"/>
      <c r="C1471" s="21"/>
      <c r="D1471" s="21"/>
      <c r="E1471" s="42"/>
      <c r="F1471" s="42"/>
      <c r="G1471" s="42"/>
      <c r="H1471" s="42"/>
      <c r="I1471" s="14"/>
      <c r="J1471" s="14"/>
      <c r="K1471" s="14"/>
      <c r="L1471" s="95"/>
    </row>
    <row r="1472" spans="1:12" ht="15.75">
      <c r="A1472" s="26"/>
      <c r="B1472" s="24"/>
      <c r="C1472" s="21"/>
      <c r="D1472" s="21"/>
      <c r="E1472" s="42"/>
      <c r="F1472" s="42"/>
      <c r="G1472" s="42"/>
      <c r="H1472" s="42"/>
      <c r="I1472" s="14"/>
      <c r="J1472" s="14"/>
      <c r="K1472" s="14"/>
      <c r="L1472" s="95"/>
    </row>
    <row r="1473" spans="1:12" ht="15.75">
      <c r="A1473" s="26"/>
      <c r="B1473" s="24"/>
      <c r="C1473" s="21"/>
      <c r="D1473" s="21"/>
      <c r="E1473" s="42"/>
      <c r="F1473" s="42"/>
      <c r="G1473" s="42"/>
      <c r="H1473" s="42"/>
      <c r="I1473" s="14"/>
      <c r="J1473" s="14"/>
      <c r="K1473" s="14"/>
      <c r="L1473" s="95"/>
    </row>
    <row r="1474" spans="1:12" ht="15.75">
      <c r="A1474" s="26"/>
      <c r="B1474" s="24"/>
      <c r="C1474" s="21"/>
      <c r="D1474" s="21"/>
      <c r="E1474" s="42"/>
      <c r="F1474" s="42"/>
      <c r="G1474" s="42"/>
      <c r="H1474" s="42"/>
      <c r="I1474" s="14"/>
      <c r="J1474" s="14"/>
      <c r="K1474" s="14"/>
      <c r="L1474" s="95"/>
    </row>
    <row r="1475" spans="1:12" ht="15.75">
      <c r="A1475" s="26"/>
      <c r="B1475" s="24"/>
      <c r="C1475" s="21"/>
      <c r="D1475" s="21"/>
      <c r="E1475" s="42"/>
      <c r="F1475" s="42"/>
      <c r="G1475" s="42"/>
      <c r="H1475" s="42"/>
      <c r="I1475" s="14"/>
      <c r="J1475" s="14"/>
      <c r="K1475" s="14"/>
      <c r="L1475" s="95"/>
    </row>
    <row r="1476" spans="1:12" ht="15.75">
      <c r="A1476" s="26"/>
      <c r="B1476" s="24"/>
      <c r="C1476" s="21"/>
      <c r="D1476" s="21"/>
      <c r="E1476" s="42"/>
      <c r="F1476" s="42"/>
      <c r="G1476" s="42"/>
      <c r="H1476" s="42"/>
      <c r="I1476" s="14"/>
      <c r="J1476" s="14"/>
      <c r="K1476" s="14"/>
      <c r="L1476" s="95"/>
    </row>
    <row r="1477" spans="1:12" ht="15.75">
      <c r="A1477" s="26"/>
      <c r="B1477" s="24"/>
      <c r="C1477" s="21"/>
      <c r="D1477" s="21"/>
      <c r="E1477" s="42"/>
      <c r="F1477" s="42"/>
      <c r="G1477" s="42"/>
      <c r="H1477" s="42"/>
      <c r="I1477" s="14"/>
      <c r="J1477" s="14"/>
      <c r="K1477" s="14"/>
      <c r="L1477" s="95"/>
    </row>
    <row r="1478" spans="1:12" ht="15.75">
      <c r="A1478" s="26"/>
      <c r="B1478" s="24"/>
      <c r="C1478" s="21"/>
      <c r="D1478" s="21"/>
      <c r="E1478" s="42"/>
      <c r="F1478" s="42"/>
      <c r="G1478" s="42"/>
      <c r="H1478" s="42"/>
      <c r="I1478" s="14"/>
      <c r="J1478" s="14"/>
      <c r="K1478" s="14"/>
      <c r="L1478" s="95"/>
    </row>
    <row r="1479" spans="1:12" ht="15.75">
      <c r="A1479" s="26"/>
      <c r="B1479" s="24"/>
      <c r="C1479" s="21"/>
      <c r="D1479" s="21"/>
      <c r="E1479" s="42"/>
      <c r="F1479" s="42"/>
      <c r="G1479" s="42"/>
      <c r="H1479" s="42"/>
      <c r="I1479" s="14"/>
      <c r="J1479" s="14"/>
      <c r="K1479" s="14"/>
      <c r="L1479" s="95"/>
    </row>
    <row r="1480" spans="1:12" ht="15.75">
      <c r="A1480" s="26"/>
      <c r="B1480" s="24"/>
      <c r="C1480" s="21"/>
      <c r="D1480" s="21"/>
      <c r="E1480" s="42"/>
      <c r="F1480" s="42"/>
      <c r="G1480" s="42"/>
      <c r="H1480" s="42"/>
      <c r="I1480" s="14"/>
      <c r="J1480" s="14"/>
      <c r="K1480" s="14"/>
      <c r="L1480" s="95"/>
    </row>
    <row r="1481" spans="1:12" ht="15.75">
      <c r="A1481" s="26"/>
      <c r="B1481" s="24"/>
      <c r="C1481" s="21"/>
      <c r="D1481" s="21"/>
      <c r="E1481" s="42"/>
      <c r="F1481" s="42"/>
      <c r="G1481" s="42"/>
      <c r="H1481" s="42"/>
      <c r="I1481" s="14"/>
      <c r="J1481" s="14"/>
      <c r="K1481" s="14"/>
      <c r="L1481" s="95"/>
    </row>
    <row r="1482" spans="1:12" ht="15.75">
      <c r="A1482" s="26"/>
      <c r="B1482" s="24"/>
      <c r="C1482" s="21"/>
      <c r="D1482" s="21"/>
      <c r="E1482" s="42"/>
      <c r="F1482" s="42"/>
      <c r="G1482" s="42"/>
      <c r="H1482" s="42"/>
      <c r="I1482" s="14"/>
      <c r="J1482" s="14"/>
      <c r="K1482" s="14"/>
      <c r="L1482" s="95"/>
    </row>
    <row r="1483" spans="1:12" ht="15.75">
      <c r="A1483" s="26"/>
      <c r="B1483" s="24"/>
      <c r="C1483" s="21"/>
      <c r="D1483" s="21"/>
      <c r="E1483" s="42"/>
      <c r="F1483" s="42"/>
      <c r="G1483" s="42"/>
      <c r="H1483" s="42"/>
      <c r="I1483" s="14"/>
      <c r="J1483" s="14"/>
      <c r="K1483" s="14"/>
      <c r="L1483" s="95"/>
    </row>
    <row r="1484" spans="1:12" ht="15.75">
      <c r="A1484" s="26"/>
      <c r="B1484" s="24"/>
      <c r="C1484" s="21"/>
      <c r="D1484" s="21"/>
      <c r="E1484" s="42"/>
      <c r="F1484" s="42"/>
      <c r="G1484" s="42"/>
      <c r="H1484" s="42"/>
      <c r="I1484" s="14"/>
      <c r="J1484" s="14"/>
      <c r="K1484" s="14"/>
      <c r="L1484" s="95"/>
    </row>
    <row r="1485" spans="1:12" ht="15.75">
      <c r="A1485" s="26"/>
      <c r="B1485" s="24"/>
      <c r="C1485" s="21"/>
      <c r="D1485" s="21"/>
      <c r="E1485" s="42"/>
      <c r="F1485" s="42"/>
      <c r="G1485" s="42"/>
      <c r="H1485" s="42"/>
      <c r="I1485" s="14"/>
      <c r="J1485" s="14"/>
      <c r="K1485" s="14"/>
      <c r="L1485" s="95"/>
    </row>
    <row r="1486" spans="1:12" ht="15.75">
      <c r="A1486" s="26"/>
      <c r="B1486" s="24"/>
      <c r="C1486" s="21"/>
      <c r="D1486" s="21"/>
      <c r="E1486" s="42"/>
      <c r="F1486" s="42"/>
      <c r="G1486" s="42"/>
      <c r="H1486" s="42"/>
      <c r="I1486" s="14"/>
      <c r="J1486" s="14"/>
      <c r="K1486" s="14"/>
      <c r="L1486" s="95"/>
    </row>
    <row r="1487" spans="1:12" ht="15.75">
      <c r="A1487" s="26"/>
      <c r="B1487" s="24"/>
      <c r="C1487" s="21"/>
      <c r="D1487" s="21"/>
      <c r="E1487" s="42"/>
      <c r="F1487" s="42"/>
      <c r="G1487" s="42"/>
      <c r="H1487" s="42"/>
      <c r="I1487" s="14"/>
      <c r="J1487" s="14"/>
      <c r="K1487" s="14"/>
      <c r="L1487" s="95"/>
    </row>
    <row r="1488" spans="1:12" ht="15.75">
      <c r="A1488" s="26"/>
      <c r="B1488" s="24"/>
      <c r="C1488" s="21"/>
      <c r="D1488" s="21"/>
      <c r="E1488" s="42"/>
      <c r="F1488" s="42"/>
      <c r="G1488" s="42"/>
      <c r="H1488" s="42"/>
      <c r="I1488" s="14"/>
      <c r="J1488" s="14"/>
      <c r="K1488" s="14"/>
      <c r="L1488" s="95"/>
    </row>
    <row r="1489" spans="1:12" ht="15.75">
      <c r="A1489" s="26"/>
      <c r="B1489" s="24"/>
      <c r="C1489" s="21"/>
      <c r="D1489" s="21"/>
      <c r="E1489" s="42"/>
      <c r="F1489" s="42"/>
      <c r="G1489" s="42"/>
      <c r="H1489" s="42"/>
      <c r="I1489" s="14"/>
      <c r="J1489" s="14"/>
      <c r="K1489" s="14"/>
      <c r="L1489" s="95"/>
    </row>
    <row r="1490" spans="1:12" ht="15.75">
      <c r="A1490" s="26"/>
      <c r="B1490" s="24"/>
      <c r="C1490" s="21"/>
      <c r="D1490" s="21"/>
      <c r="E1490" s="42"/>
      <c r="F1490" s="42"/>
      <c r="G1490" s="42"/>
      <c r="H1490" s="42"/>
      <c r="I1490" s="14"/>
      <c r="J1490" s="14"/>
      <c r="K1490" s="14"/>
      <c r="L1490" s="95"/>
    </row>
    <row r="1491" spans="1:12" ht="15.75">
      <c r="A1491" s="26"/>
      <c r="B1491" s="24"/>
      <c r="C1491" s="21"/>
      <c r="D1491" s="21"/>
      <c r="E1491" s="42"/>
      <c r="F1491" s="42"/>
      <c r="G1491" s="42"/>
      <c r="H1491" s="42"/>
      <c r="I1491" s="14"/>
      <c r="J1491" s="14"/>
      <c r="K1491" s="14"/>
      <c r="L1491" s="95"/>
    </row>
    <row r="1492" spans="1:12" ht="15.75">
      <c r="A1492" s="26"/>
      <c r="B1492" s="24"/>
      <c r="C1492" s="21"/>
      <c r="D1492" s="21"/>
      <c r="E1492" s="42"/>
      <c r="F1492" s="42"/>
      <c r="G1492" s="42"/>
      <c r="H1492" s="42"/>
      <c r="I1492" s="14"/>
      <c r="J1492" s="14"/>
      <c r="K1492" s="14"/>
      <c r="L1492" s="95"/>
    </row>
    <row r="1493" spans="1:12" ht="15.75">
      <c r="A1493" s="26"/>
      <c r="B1493" s="24"/>
      <c r="C1493" s="21"/>
      <c r="D1493" s="21"/>
      <c r="E1493" s="49"/>
      <c r="F1493" s="42"/>
      <c r="G1493" s="42"/>
      <c r="H1493" s="42"/>
      <c r="I1493" s="14"/>
      <c r="J1493" s="14"/>
      <c r="K1493" s="14"/>
      <c r="L1493" s="95"/>
    </row>
    <row r="1494" spans="1:12" ht="15.75">
      <c r="A1494" s="26"/>
      <c r="B1494" s="24"/>
      <c r="C1494" s="21"/>
      <c r="D1494" s="21"/>
      <c r="E1494" s="42"/>
      <c r="F1494" s="42"/>
      <c r="G1494" s="42"/>
      <c r="H1494" s="42"/>
      <c r="I1494" s="14"/>
      <c r="J1494" s="14"/>
      <c r="K1494" s="14"/>
      <c r="L1494" s="95"/>
    </row>
    <row r="1495" spans="1:12" ht="15.75">
      <c r="A1495" s="26"/>
      <c r="B1495" s="24"/>
      <c r="C1495" s="21"/>
      <c r="D1495" s="21"/>
      <c r="E1495" s="42"/>
      <c r="F1495" s="42"/>
      <c r="G1495" s="42"/>
      <c r="H1495" s="42"/>
      <c r="I1495" s="14"/>
      <c r="J1495" s="14"/>
      <c r="K1495" s="14"/>
      <c r="L1495" s="95"/>
    </row>
    <row r="1496" spans="1:12" ht="15.75">
      <c r="A1496" s="26"/>
      <c r="B1496" s="24"/>
      <c r="C1496" s="21"/>
      <c r="D1496" s="21"/>
      <c r="E1496" s="42"/>
      <c r="F1496" s="42"/>
      <c r="G1496" s="42"/>
      <c r="H1496" s="42"/>
      <c r="I1496" s="14"/>
      <c r="J1496" s="14"/>
      <c r="K1496" s="14"/>
      <c r="L1496" s="95"/>
    </row>
    <row r="1497" spans="1:12" ht="15.75">
      <c r="A1497" s="26"/>
      <c r="B1497" s="24"/>
      <c r="C1497" s="21"/>
      <c r="D1497" s="21"/>
      <c r="E1497" s="42"/>
      <c r="F1497" s="42"/>
      <c r="G1497" s="42"/>
      <c r="H1497" s="42"/>
      <c r="I1497" s="14"/>
      <c r="J1497" s="14"/>
      <c r="K1497" s="14"/>
      <c r="L1497" s="95"/>
    </row>
    <row r="1498" spans="1:12" ht="15.75">
      <c r="A1498" s="26"/>
      <c r="B1498" s="24"/>
      <c r="C1498" s="21"/>
      <c r="D1498" s="21"/>
      <c r="E1498" s="42"/>
      <c r="F1498" s="42"/>
      <c r="G1498" s="42"/>
      <c r="H1498" s="42"/>
      <c r="I1498" s="14"/>
      <c r="J1498" s="14"/>
      <c r="K1498" s="14"/>
      <c r="L1498" s="95"/>
    </row>
    <row r="1499" spans="1:12" ht="15.75">
      <c r="A1499" s="26"/>
      <c r="B1499" s="24"/>
      <c r="C1499" s="21"/>
      <c r="D1499" s="21"/>
      <c r="E1499" s="42"/>
      <c r="F1499" s="42"/>
      <c r="G1499" s="42"/>
      <c r="H1499" s="42"/>
      <c r="I1499" s="14"/>
      <c r="J1499" s="14"/>
      <c r="K1499" s="14"/>
      <c r="L1499" s="95"/>
    </row>
    <row r="1500" spans="1:12" ht="15.75">
      <c r="A1500" s="26"/>
      <c r="B1500" s="24"/>
      <c r="C1500" s="21"/>
      <c r="D1500" s="21"/>
      <c r="E1500" s="42"/>
      <c r="F1500" s="42"/>
      <c r="G1500" s="42"/>
      <c r="H1500" s="42"/>
      <c r="I1500" s="14"/>
      <c r="J1500" s="14"/>
      <c r="K1500" s="14"/>
      <c r="L1500" s="95"/>
    </row>
    <row r="1501" spans="1:12" ht="15.75">
      <c r="A1501" s="26"/>
      <c r="B1501" s="24"/>
      <c r="C1501" s="21"/>
      <c r="D1501" s="21"/>
      <c r="E1501" s="42"/>
      <c r="F1501" s="42"/>
      <c r="G1501" s="42"/>
      <c r="H1501" s="42"/>
      <c r="I1501" s="14"/>
      <c r="J1501" s="14"/>
      <c r="K1501" s="14"/>
      <c r="L1501" s="95"/>
    </row>
    <row r="1502" spans="1:12" ht="15.75">
      <c r="A1502" s="26"/>
      <c r="B1502" s="24"/>
      <c r="C1502" s="21"/>
      <c r="D1502" s="21"/>
      <c r="E1502" s="42"/>
      <c r="F1502" s="42"/>
      <c r="G1502" s="42"/>
      <c r="H1502" s="42"/>
      <c r="I1502" s="14"/>
      <c r="J1502" s="14"/>
      <c r="K1502" s="14"/>
      <c r="L1502" s="95"/>
    </row>
    <row r="1503" spans="1:12" ht="15.75">
      <c r="A1503" s="26"/>
      <c r="B1503" s="24"/>
      <c r="C1503" s="21"/>
      <c r="D1503" s="21"/>
      <c r="E1503" s="42"/>
      <c r="F1503" s="42"/>
      <c r="G1503" s="42"/>
      <c r="H1503" s="42"/>
      <c r="I1503" s="14"/>
      <c r="J1503" s="14"/>
      <c r="K1503" s="14"/>
      <c r="L1503" s="95"/>
    </row>
    <row r="1504" spans="1:12" ht="15.75">
      <c r="A1504" s="26"/>
      <c r="B1504" s="24"/>
      <c r="C1504" s="21"/>
      <c r="D1504" s="21"/>
      <c r="E1504" s="42"/>
      <c r="F1504" s="42"/>
      <c r="G1504" s="42"/>
      <c r="H1504" s="42"/>
      <c r="I1504" s="14"/>
      <c r="J1504" s="14"/>
      <c r="K1504" s="14"/>
      <c r="L1504" s="95"/>
    </row>
    <row r="1505" spans="1:12" ht="15.75">
      <c r="A1505" s="26"/>
      <c r="B1505" s="24"/>
      <c r="C1505" s="21"/>
      <c r="D1505" s="21"/>
      <c r="E1505" s="42"/>
      <c r="F1505" s="42"/>
      <c r="G1505" s="42"/>
      <c r="H1505" s="42"/>
      <c r="I1505" s="14"/>
      <c r="J1505" s="14"/>
      <c r="K1505" s="14"/>
      <c r="L1505" s="95"/>
    </row>
    <row r="1506" spans="1:12" ht="15.75">
      <c r="A1506" s="26"/>
      <c r="B1506" s="24"/>
      <c r="C1506" s="21"/>
      <c r="D1506" s="21"/>
      <c r="E1506" s="42"/>
      <c r="F1506" s="42"/>
      <c r="G1506" s="42"/>
      <c r="H1506" s="42"/>
      <c r="I1506" s="14"/>
      <c r="J1506" s="14"/>
      <c r="K1506" s="14"/>
      <c r="L1506" s="95"/>
    </row>
    <row r="1507" spans="1:12" ht="15.75">
      <c r="A1507" s="26"/>
      <c r="B1507" s="24"/>
      <c r="C1507" s="21"/>
      <c r="D1507" s="21"/>
      <c r="E1507" s="42"/>
      <c r="F1507" s="42"/>
      <c r="G1507" s="42"/>
      <c r="H1507" s="42"/>
      <c r="I1507" s="14"/>
      <c r="J1507" s="14"/>
      <c r="K1507" s="14"/>
      <c r="L1507" s="95"/>
    </row>
    <row r="1508" spans="1:12" ht="15.75">
      <c r="A1508" s="26"/>
      <c r="B1508" s="24"/>
      <c r="C1508" s="21"/>
      <c r="D1508" s="21"/>
      <c r="E1508" s="42"/>
      <c r="F1508" s="42"/>
      <c r="G1508" s="42"/>
      <c r="H1508" s="42"/>
      <c r="I1508" s="14"/>
      <c r="J1508" s="14"/>
      <c r="K1508" s="14"/>
      <c r="L1508" s="95"/>
    </row>
    <row r="1509" spans="1:12" ht="15.75">
      <c r="A1509" s="26"/>
      <c r="B1509" s="24"/>
      <c r="C1509" s="21"/>
      <c r="D1509" s="21"/>
      <c r="E1509" s="42"/>
      <c r="F1509" s="42"/>
      <c r="G1509" s="42"/>
      <c r="H1509" s="42"/>
      <c r="I1509" s="14"/>
      <c r="J1509" s="14"/>
      <c r="K1509" s="14"/>
      <c r="L1509" s="95"/>
    </row>
    <row r="1510" spans="1:12" ht="15.75">
      <c r="A1510" s="26"/>
      <c r="B1510" s="24"/>
      <c r="C1510" s="21"/>
      <c r="D1510" s="21"/>
      <c r="E1510" s="42"/>
      <c r="F1510" s="42"/>
      <c r="G1510" s="42"/>
      <c r="H1510" s="42"/>
      <c r="I1510" s="14"/>
      <c r="J1510" s="14"/>
      <c r="K1510" s="14"/>
      <c r="L1510" s="95"/>
    </row>
    <row r="1511" spans="1:12" ht="15.75">
      <c r="A1511" s="26"/>
      <c r="B1511" s="24"/>
      <c r="C1511" s="21"/>
      <c r="D1511" s="21"/>
      <c r="E1511" s="42"/>
      <c r="F1511" s="42"/>
      <c r="G1511" s="42"/>
      <c r="H1511" s="42"/>
      <c r="I1511" s="14"/>
      <c r="J1511" s="14"/>
      <c r="K1511" s="14"/>
      <c r="L1511" s="95"/>
    </row>
    <row r="1512" spans="1:12" ht="15.75">
      <c r="A1512" s="26"/>
      <c r="B1512" s="24"/>
      <c r="C1512" s="21"/>
      <c r="D1512" s="21"/>
      <c r="E1512" s="42"/>
      <c r="F1512" s="42"/>
      <c r="G1512" s="42"/>
      <c r="H1512" s="42"/>
      <c r="I1512" s="14"/>
      <c r="J1512" s="14"/>
      <c r="K1512" s="14"/>
      <c r="L1512" s="95"/>
    </row>
    <row r="1513" spans="1:12" ht="15.75">
      <c r="A1513" s="26"/>
      <c r="B1513" s="24"/>
      <c r="C1513" s="21"/>
      <c r="D1513" s="21"/>
      <c r="E1513" s="42"/>
      <c r="F1513" s="42"/>
      <c r="G1513" s="42"/>
      <c r="H1513" s="42"/>
      <c r="I1513" s="14"/>
      <c r="J1513" s="14"/>
      <c r="K1513" s="14"/>
      <c r="L1513" s="95"/>
    </row>
    <row r="1514" spans="1:12" ht="15.75">
      <c r="A1514" s="26"/>
      <c r="B1514" s="24"/>
      <c r="C1514" s="21"/>
      <c r="D1514" s="21"/>
      <c r="E1514" s="42"/>
      <c r="F1514" s="42"/>
      <c r="G1514" s="42"/>
      <c r="H1514" s="42"/>
      <c r="I1514" s="14"/>
      <c r="J1514" s="14"/>
      <c r="K1514" s="14"/>
      <c r="L1514" s="95"/>
    </row>
    <row r="1515" spans="1:12" ht="15.75">
      <c r="A1515" s="26"/>
      <c r="B1515" s="24"/>
      <c r="C1515" s="21"/>
      <c r="D1515" s="21"/>
      <c r="E1515" s="42"/>
      <c r="F1515" s="42"/>
      <c r="G1515" s="42"/>
      <c r="H1515" s="42"/>
      <c r="I1515" s="14"/>
      <c r="J1515" s="14"/>
      <c r="K1515" s="14"/>
      <c r="L1515" s="95"/>
    </row>
    <row r="1516" spans="1:12" ht="15.75">
      <c r="A1516" s="26"/>
      <c r="B1516" s="24"/>
      <c r="C1516" s="21"/>
      <c r="D1516" s="21"/>
      <c r="E1516" s="42"/>
      <c r="F1516" s="42"/>
      <c r="G1516" s="42"/>
      <c r="H1516" s="42"/>
      <c r="I1516" s="14"/>
      <c r="J1516" s="14"/>
      <c r="K1516" s="14"/>
      <c r="L1516" s="95"/>
    </row>
    <row r="1517" spans="1:12" ht="15.75">
      <c r="A1517" s="26"/>
      <c r="B1517" s="24"/>
      <c r="C1517" s="21"/>
      <c r="D1517" s="21"/>
      <c r="E1517" s="42"/>
      <c r="F1517" s="42"/>
      <c r="G1517" s="42"/>
      <c r="H1517" s="42"/>
      <c r="I1517" s="14"/>
      <c r="J1517" s="14"/>
      <c r="K1517" s="14"/>
      <c r="L1517" s="95"/>
    </row>
    <row r="1518" spans="1:12" ht="15.75">
      <c r="A1518" s="26"/>
      <c r="B1518" s="24"/>
      <c r="C1518" s="21"/>
      <c r="D1518" s="21"/>
      <c r="E1518" s="42"/>
      <c r="F1518" s="42"/>
      <c r="G1518" s="42"/>
      <c r="H1518" s="42"/>
      <c r="I1518" s="14"/>
      <c r="J1518" s="14"/>
      <c r="K1518" s="14"/>
      <c r="L1518" s="95"/>
    </row>
    <row r="1519" spans="1:12" ht="15.75">
      <c r="A1519" s="26"/>
      <c r="B1519" s="24"/>
      <c r="C1519" s="21"/>
      <c r="D1519" s="21"/>
      <c r="E1519" s="42"/>
      <c r="F1519" s="42"/>
      <c r="G1519" s="42"/>
      <c r="H1519" s="42"/>
      <c r="I1519" s="14"/>
      <c r="J1519" s="14"/>
      <c r="K1519" s="14"/>
      <c r="L1519" s="95"/>
    </row>
    <row r="1520" spans="1:12" ht="15.75">
      <c r="A1520" s="26"/>
      <c r="B1520" s="24"/>
      <c r="C1520" s="21"/>
      <c r="D1520" s="21"/>
      <c r="E1520" s="42"/>
      <c r="F1520" s="42"/>
      <c r="G1520" s="42"/>
      <c r="H1520" s="42"/>
      <c r="I1520" s="14"/>
      <c r="J1520" s="14"/>
      <c r="K1520" s="14"/>
      <c r="L1520" s="95"/>
    </row>
    <row r="1521" spans="1:12" ht="15.75">
      <c r="A1521" s="26"/>
      <c r="B1521" s="24"/>
      <c r="C1521" s="21"/>
      <c r="D1521" s="21"/>
      <c r="E1521" s="42"/>
      <c r="F1521" s="42"/>
      <c r="G1521" s="42"/>
      <c r="H1521" s="42"/>
      <c r="I1521" s="14"/>
      <c r="J1521" s="14"/>
      <c r="K1521" s="14"/>
      <c r="L1521" s="95"/>
    </row>
    <row r="1522" spans="1:12" ht="15.75">
      <c r="A1522" s="26"/>
      <c r="B1522" s="24"/>
      <c r="C1522" s="21"/>
      <c r="D1522" s="21"/>
      <c r="E1522" s="42"/>
      <c r="F1522" s="42"/>
      <c r="G1522" s="42"/>
      <c r="H1522" s="42"/>
      <c r="I1522" s="14"/>
      <c r="J1522" s="14"/>
      <c r="K1522" s="14"/>
      <c r="L1522" s="95"/>
    </row>
    <row r="1523" spans="1:12" ht="15.75">
      <c r="A1523" s="26"/>
      <c r="B1523" s="24"/>
      <c r="C1523" s="21"/>
      <c r="D1523" s="21"/>
      <c r="E1523" s="42"/>
      <c r="F1523" s="42"/>
      <c r="G1523" s="42"/>
      <c r="H1523" s="42"/>
      <c r="I1523" s="14"/>
      <c r="J1523" s="14"/>
      <c r="K1523" s="14"/>
      <c r="L1523" s="95"/>
    </row>
    <row r="1524" spans="1:12" ht="15.75">
      <c r="A1524" s="26"/>
      <c r="B1524" s="24"/>
      <c r="C1524" s="21"/>
      <c r="D1524" s="21"/>
      <c r="E1524" s="42"/>
      <c r="F1524" s="42"/>
      <c r="G1524" s="42"/>
      <c r="H1524" s="42"/>
      <c r="I1524" s="14"/>
      <c r="J1524" s="14"/>
      <c r="K1524" s="14"/>
      <c r="L1524" s="95"/>
    </row>
    <row r="1525" spans="1:12" ht="15.75">
      <c r="A1525" s="26"/>
      <c r="B1525" s="24"/>
      <c r="C1525" s="21"/>
      <c r="D1525" s="21"/>
      <c r="E1525" s="42"/>
      <c r="F1525" s="42"/>
      <c r="G1525" s="42"/>
      <c r="H1525" s="42"/>
      <c r="I1525" s="14"/>
      <c r="J1525" s="14"/>
      <c r="K1525" s="14"/>
      <c r="L1525" s="95"/>
    </row>
    <row r="1526" spans="1:12" ht="15.75">
      <c r="A1526" s="26"/>
      <c r="B1526" s="24"/>
      <c r="C1526" s="21"/>
      <c r="D1526" s="21"/>
      <c r="E1526" s="42"/>
      <c r="F1526" s="42"/>
      <c r="G1526" s="42"/>
      <c r="H1526" s="42"/>
      <c r="I1526" s="14"/>
      <c r="J1526" s="14"/>
      <c r="K1526" s="14"/>
      <c r="L1526" s="95"/>
    </row>
    <row r="1527" spans="1:12" ht="15.75">
      <c r="A1527" s="26"/>
      <c r="B1527" s="24"/>
      <c r="C1527" s="21"/>
      <c r="D1527" s="21"/>
      <c r="E1527" s="42"/>
      <c r="F1527" s="42"/>
      <c r="G1527" s="42"/>
      <c r="H1527" s="42"/>
      <c r="I1527" s="14"/>
      <c r="J1527" s="14"/>
      <c r="K1527" s="14"/>
      <c r="L1527" s="95"/>
    </row>
    <row r="1528" spans="1:12" ht="15.75">
      <c r="A1528" s="26"/>
      <c r="B1528" s="24"/>
      <c r="C1528" s="21"/>
      <c r="D1528" s="21"/>
      <c r="E1528" s="42"/>
      <c r="F1528" s="42"/>
      <c r="G1528" s="42"/>
      <c r="H1528" s="42"/>
      <c r="I1528" s="14"/>
      <c r="J1528" s="14"/>
      <c r="K1528" s="14"/>
      <c r="L1528" s="95"/>
    </row>
    <row r="1529" spans="1:12" ht="15.75">
      <c r="A1529" s="26"/>
      <c r="B1529" s="24"/>
      <c r="C1529" s="21"/>
      <c r="D1529" s="21"/>
      <c r="E1529" s="42"/>
      <c r="F1529" s="42"/>
      <c r="G1529" s="42"/>
      <c r="H1529" s="42"/>
      <c r="I1529" s="14"/>
      <c r="J1529" s="14"/>
      <c r="K1529" s="14"/>
      <c r="L1529" s="95"/>
    </row>
    <row r="1530" spans="1:12" ht="15.75">
      <c r="A1530" s="26"/>
      <c r="B1530" s="24"/>
      <c r="C1530" s="21"/>
      <c r="D1530" s="21"/>
      <c r="E1530" s="42"/>
      <c r="F1530" s="42"/>
      <c r="G1530" s="42"/>
      <c r="H1530" s="42"/>
      <c r="I1530" s="14"/>
      <c r="J1530" s="14"/>
      <c r="K1530" s="14"/>
      <c r="L1530" s="95"/>
    </row>
    <row r="1531" spans="1:12" ht="15.75">
      <c r="A1531" s="26"/>
      <c r="B1531" s="24"/>
      <c r="C1531" s="21"/>
      <c r="D1531" s="21"/>
      <c r="E1531" s="42"/>
      <c r="F1531" s="42"/>
      <c r="G1531" s="42"/>
      <c r="H1531" s="42"/>
      <c r="I1531" s="14"/>
      <c r="J1531" s="14"/>
      <c r="K1531" s="14"/>
      <c r="L1531" s="95"/>
    </row>
    <row r="1532" spans="1:12" ht="15.75">
      <c r="A1532" s="26"/>
      <c r="B1532" s="24"/>
      <c r="C1532" s="21"/>
      <c r="D1532" s="21"/>
      <c r="E1532" s="42"/>
      <c r="F1532" s="42"/>
      <c r="G1532" s="42"/>
      <c r="H1532" s="42"/>
      <c r="I1532" s="14"/>
      <c r="J1532" s="14"/>
      <c r="K1532" s="14"/>
      <c r="L1532" s="95"/>
    </row>
    <row r="1533" spans="1:12" ht="15.75">
      <c r="A1533" s="26"/>
      <c r="B1533" s="24"/>
      <c r="C1533" s="21"/>
      <c r="D1533" s="21"/>
      <c r="E1533" s="42"/>
      <c r="F1533" s="42"/>
      <c r="G1533" s="42"/>
      <c r="H1533" s="42"/>
      <c r="I1533" s="14"/>
      <c r="J1533" s="14"/>
      <c r="K1533" s="14"/>
      <c r="L1533" s="95"/>
    </row>
    <row r="1534" spans="1:12" ht="15.75">
      <c r="A1534" s="26"/>
      <c r="B1534" s="24"/>
      <c r="C1534" s="21"/>
      <c r="D1534" s="21"/>
      <c r="E1534" s="42"/>
      <c r="F1534" s="42"/>
      <c r="G1534" s="42"/>
      <c r="H1534" s="42"/>
      <c r="I1534" s="14"/>
      <c r="J1534" s="14"/>
      <c r="K1534" s="14"/>
      <c r="L1534" s="95"/>
    </row>
    <row r="1535" spans="1:12" ht="15.75">
      <c r="A1535" s="26"/>
      <c r="B1535" s="24"/>
      <c r="C1535" s="21"/>
      <c r="D1535" s="21"/>
      <c r="E1535" s="42"/>
      <c r="F1535" s="42"/>
      <c r="G1535" s="42"/>
      <c r="H1535" s="42"/>
      <c r="I1535" s="14"/>
      <c r="J1535" s="14"/>
      <c r="K1535" s="14"/>
      <c r="L1535" s="95"/>
    </row>
    <row r="1536" spans="1:12" ht="15.75">
      <c r="A1536" s="26"/>
      <c r="B1536" s="24"/>
      <c r="C1536" s="21"/>
      <c r="D1536" s="21"/>
      <c r="E1536" s="42"/>
      <c r="F1536" s="42"/>
      <c r="G1536" s="42"/>
      <c r="H1536" s="42"/>
      <c r="I1536" s="14"/>
      <c r="J1536" s="14"/>
      <c r="K1536" s="14"/>
      <c r="L1536" s="95"/>
    </row>
    <row r="1537" spans="1:12" ht="15.75">
      <c r="A1537" s="26"/>
      <c r="B1537" s="24"/>
      <c r="C1537" s="21"/>
      <c r="D1537" s="21"/>
      <c r="E1537" s="42"/>
      <c r="F1537" s="42"/>
      <c r="G1537" s="42"/>
      <c r="H1537" s="42"/>
      <c r="I1537" s="14"/>
      <c r="J1537" s="14"/>
      <c r="K1537" s="14"/>
      <c r="L1537" s="95"/>
    </row>
    <row r="1538" spans="1:12" ht="15.75">
      <c r="A1538" s="26"/>
      <c r="B1538" s="24"/>
      <c r="C1538" s="21"/>
      <c r="D1538" s="21"/>
      <c r="E1538" s="42"/>
      <c r="F1538" s="42"/>
      <c r="G1538" s="42"/>
      <c r="H1538" s="42"/>
      <c r="I1538" s="14"/>
      <c r="J1538" s="14"/>
      <c r="K1538" s="14"/>
      <c r="L1538" s="95"/>
    </row>
    <row r="1539" spans="1:12" ht="15.75">
      <c r="A1539" s="26"/>
      <c r="B1539" s="24"/>
      <c r="C1539" s="21"/>
      <c r="D1539" s="21"/>
      <c r="E1539" s="42"/>
      <c r="F1539" s="42"/>
      <c r="G1539" s="42"/>
      <c r="H1539" s="42"/>
      <c r="I1539" s="14"/>
      <c r="J1539" s="14"/>
      <c r="K1539" s="14"/>
      <c r="L1539" s="95"/>
    </row>
    <row r="1540" spans="1:12" ht="15.75">
      <c r="A1540" s="26"/>
      <c r="B1540" s="24"/>
      <c r="C1540" s="21"/>
      <c r="D1540" s="21"/>
      <c r="E1540" s="42"/>
      <c r="F1540" s="42"/>
      <c r="G1540" s="42"/>
      <c r="H1540" s="42"/>
      <c r="I1540" s="14"/>
      <c r="J1540" s="14"/>
      <c r="K1540" s="14"/>
      <c r="L1540" s="95"/>
    </row>
    <row r="1541" spans="1:12" ht="15.75">
      <c r="A1541" s="26"/>
      <c r="B1541" s="24"/>
      <c r="C1541" s="21"/>
      <c r="D1541" s="21"/>
      <c r="E1541" s="42"/>
      <c r="F1541" s="42"/>
      <c r="G1541" s="42"/>
      <c r="H1541" s="42"/>
      <c r="I1541" s="14"/>
      <c r="J1541" s="14"/>
      <c r="K1541" s="14"/>
      <c r="L1541" s="95"/>
    </row>
    <row r="1542" spans="1:12" ht="15.75">
      <c r="A1542" s="26"/>
      <c r="B1542" s="24"/>
      <c r="C1542" s="21"/>
      <c r="D1542" s="21"/>
      <c r="E1542" s="42"/>
      <c r="F1542" s="42"/>
      <c r="G1542" s="42"/>
      <c r="H1542" s="42"/>
      <c r="I1542" s="14"/>
      <c r="J1542" s="14"/>
      <c r="K1542" s="14"/>
      <c r="L1542" s="95"/>
    </row>
    <row r="1543" spans="1:12" ht="15.75">
      <c r="A1543" s="26"/>
      <c r="B1543" s="24"/>
      <c r="C1543" s="21"/>
      <c r="D1543" s="21"/>
      <c r="E1543" s="42"/>
      <c r="F1543" s="42"/>
      <c r="G1543" s="42"/>
      <c r="H1543" s="42"/>
      <c r="I1543" s="14"/>
      <c r="J1543" s="14"/>
      <c r="K1543" s="14"/>
      <c r="L1543" s="95"/>
    </row>
    <row r="1544" spans="1:12" ht="15.75">
      <c r="A1544" s="26"/>
      <c r="B1544" s="24"/>
      <c r="C1544" s="21"/>
      <c r="D1544" s="21"/>
      <c r="E1544" s="42"/>
      <c r="F1544" s="42"/>
      <c r="G1544" s="42"/>
      <c r="H1544" s="42"/>
      <c r="I1544" s="14"/>
      <c r="J1544" s="14"/>
      <c r="K1544" s="14"/>
      <c r="L1544" s="95"/>
    </row>
    <row r="1545" spans="1:12" ht="15.75">
      <c r="A1545" s="26"/>
      <c r="B1545" s="24"/>
      <c r="C1545" s="21"/>
      <c r="D1545" s="21"/>
      <c r="E1545" s="42"/>
      <c r="F1545" s="42"/>
      <c r="G1545" s="42"/>
      <c r="H1545" s="42"/>
      <c r="I1545" s="14"/>
      <c r="J1545" s="14"/>
      <c r="K1545" s="14"/>
      <c r="L1545" s="95"/>
    </row>
    <row r="1546" spans="1:12" ht="15.75">
      <c r="A1546" s="26"/>
      <c r="B1546" s="24"/>
      <c r="C1546" s="21"/>
      <c r="D1546" s="21"/>
      <c r="E1546" s="42"/>
      <c r="F1546" s="42"/>
      <c r="G1546" s="42"/>
      <c r="H1546" s="42"/>
      <c r="I1546" s="14"/>
      <c r="J1546" s="14"/>
      <c r="K1546" s="14"/>
      <c r="L1546" s="95"/>
    </row>
    <row r="1547" spans="1:12" ht="15.75">
      <c r="A1547" s="26"/>
      <c r="B1547" s="24"/>
      <c r="C1547" s="21"/>
      <c r="D1547" s="21"/>
      <c r="E1547" s="42"/>
      <c r="F1547" s="42"/>
      <c r="G1547" s="42"/>
      <c r="H1547" s="42"/>
      <c r="I1547" s="14"/>
      <c r="J1547" s="14"/>
      <c r="K1547" s="14"/>
      <c r="L1547" s="95"/>
    </row>
    <row r="1548" spans="1:12" ht="15.75">
      <c r="A1548" s="26"/>
      <c r="B1548" s="24"/>
      <c r="C1548" s="21"/>
      <c r="D1548" s="21"/>
      <c r="E1548" s="42"/>
      <c r="F1548" s="42"/>
      <c r="G1548" s="42"/>
      <c r="H1548" s="42"/>
      <c r="I1548" s="14"/>
      <c r="J1548" s="14"/>
      <c r="K1548" s="14"/>
      <c r="L1548" s="95"/>
    </row>
    <row r="1549" spans="1:12" ht="15.75">
      <c r="A1549" s="26"/>
      <c r="B1549" s="24"/>
      <c r="C1549" s="21"/>
      <c r="D1549" s="21"/>
      <c r="E1549" s="42"/>
      <c r="F1549" s="42"/>
      <c r="G1549" s="42"/>
      <c r="H1549" s="42"/>
      <c r="I1549" s="14"/>
      <c r="J1549" s="14"/>
      <c r="K1549" s="14"/>
      <c r="L1549" s="95"/>
    </row>
    <row r="1550" spans="1:12" ht="15.75">
      <c r="A1550" s="26"/>
      <c r="B1550" s="24"/>
      <c r="C1550" s="21"/>
      <c r="D1550" s="21"/>
      <c r="E1550" s="42"/>
      <c r="F1550" s="42"/>
      <c r="G1550" s="42"/>
      <c r="H1550" s="42"/>
      <c r="I1550" s="14"/>
      <c r="J1550" s="14"/>
      <c r="K1550" s="14"/>
      <c r="L1550" s="95"/>
    </row>
    <row r="1551" spans="1:12" ht="15.75">
      <c r="A1551" s="26"/>
      <c r="B1551" s="24"/>
      <c r="C1551" s="21"/>
      <c r="D1551" s="21"/>
      <c r="E1551" s="42"/>
      <c r="F1551" s="42"/>
      <c r="G1551" s="42"/>
      <c r="H1551" s="42"/>
      <c r="I1551" s="14"/>
      <c r="J1551" s="14"/>
      <c r="K1551" s="14"/>
      <c r="L1551" s="95"/>
    </row>
    <row r="1552" spans="1:12" ht="15.75">
      <c r="A1552" s="26"/>
      <c r="B1552" s="24"/>
      <c r="C1552" s="21"/>
      <c r="D1552" s="21"/>
      <c r="E1552" s="42"/>
      <c r="F1552" s="42"/>
      <c r="G1552" s="42"/>
      <c r="H1552" s="42"/>
      <c r="I1552" s="14"/>
      <c r="J1552" s="14"/>
      <c r="K1552" s="14"/>
      <c r="L1552" s="95"/>
    </row>
    <row r="1553" spans="1:12" ht="15.75">
      <c r="A1553" s="26"/>
      <c r="B1553" s="24"/>
      <c r="C1553" s="21"/>
      <c r="D1553" s="21"/>
      <c r="E1553" s="42"/>
      <c r="F1553" s="42"/>
      <c r="G1553" s="42"/>
      <c r="H1553" s="42"/>
      <c r="I1553" s="14"/>
      <c r="J1553" s="14"/>
      <c r="K1553" s="14"/>
      <c r="L1553" s="95"/>
    </row>
    <row r="1554" spans="1:12" ht="15.75">
      <c r="A1554" s="26"/>
      <c r="B1554" s="24"/>
      <c r="C1554" s="21"/>
      <c r="D1554" s="21"/>
      <c r="E1554" s="42"/>
      <c r="F1554" s="42"/>
      <c r="G1554" s="42"/>
      <c r="H1554" s="42"/>
      <c r="I1554" s="14"/>
      <c r="J1554" s="14"/>
      <c r="K1554" s="14"/>
      <c r="L1554" s="95"/>
    </row>
    <row r="1555" spans="1:12" ht="15.75">
      <c r="A1555" s="26"/>
      <c r="B1555" s="24"/>
      <c r="C1555" s="21"/>
      <c r="D1555" s="21"/>
      <c r="E1555" s="42"/>
      <c r="F1555" s="42"/>
      <c r="G1555" s="42"/>
      <c r="H1555" s="42"/>
      <c r="I1555" s="14"/>
      <c r="J1555" s="14"/>
      <c r="K1555" s="14"/>
      <c r="L1555" s="95"/>
    </row>
    <row r="1556" spans="1:12" ht="15.75">
      <c r="A1556" s="26"/>
      <c r="B1556" s="24"/>
      <c r="C1556" s="21"/>
      <c r="D1556" s="21"/>
      <c r="E1556" s="42"/>
      <c r="F1556" s="42"/>
      <c r="G1556" s="42"/>
      <c r="H1556" s="42"/>
      <c r="I1556" s="14"/>
      <c r="J1556" s="14"/>
      <c r="K1556" s="14"/>
      <c r="L1556" s="95"/>
    </row>
    <row r="1557" spans="1:12" ht="15.75">
      <c r="A1557" s="26"/>
      <c r="B1557" s="24"/>
      <c r="C1557" s="21"/>
      <c r="D1557" s="21"/>
      <c r="E1557" s="42"/>
      <c r="F1557" s="42"/>
      <c r="G1557" s="42"/>
      <c r="H1557" s="42"/>
      <c r="I1557" s="14"/>
      <c r="J1557" s="14"/>
      <c r="K1557" s="14"/>
      <c r="L1557" s="95"/>
    </row>
    <row r="1558" spans="1:12" ht="15.75">
      <c r="A1558" s="26"/>
      <c r="B1558" s="24"/>
      <c r="C1558" s="21"/>
      <c r="D1558" s="21"/>
      <c r="E1558" s="42"/>
      <c r="F1558" s="42"/>
      <c r="G1558" s="42"/>
      <c r="H1558" s="42"/>
      <c r="I1558" s="14"/>
      <c r="J1558" s="14"/>
      <c r="K1558" s="14"/>
      <c r="L1558" s="95"/>
    </row>
    <row r="1559" spans="1:12" ht="15.75">
      <c r="A1559" s="26"/>
      <c r="B1559" s="24"/>
      <c r="C1559" s="21"/>
      <c r="D1559" s="21"/>
      <c r="E1559" s="42"/>
      <c r="F1559" s="42"/>
      <c r="G1559" s="42"/>
      <c r="H1559" s="42"/>
      <c r="I1559" s="14"/>
      <c r="J1559" s="14"/>
      <c r="K1559" s="14"/>
      <c r="L1559" s="95"/>
    </row>
    <row r="1560" spans="1:12" ht="15.75">
      <c r="A1560" s="26"/>
      <c r="B1560" s="24"/>
      <c r="C1560" s="21"/>
      <c r="D1560" s="21"/>
      <c r="E1560" s="42"/>
      <c r="F1560" s="42"/>
      <c r="G1560" s="42"/>
      <c r="H1560" s="42"/>
      <c r="I1560" s="14"/>
      <c r="J1560" s="14"/>
      <c r="K1560" s="14"/>
      <c r="L1560" s="95"/>
    </row>
    <row r="1561" spans="1:12" ht="15.75">
      <c r="A1561" s="26"/>
      <c r="B1561" s="24"/>
      <c r="C1561" s="21"/>
      <c r="D1561" s="21"/>
      <c r="E1561" s="42"/>
      <c r="F1561" s="42"/>
      <c r="G1561" s="42"/>
      <c r="H1561" s="42"/>
      <c r="I1561" s="14"/>
      <c r="J1561" s="14"/>
      <c r="K1561" s="14"/>
      <c r="L1561" s="95"/>
    </row>
    <row r="1562" spans="1:12" ht="15.75">
      <c r="A1562" s="26"/>
      <c r="B1562" s="24"/>
      <c r="C1562" s="21"/>
      <c r="D1562" s="21"/>
      <c r="E1562" s="42"/>
      <c r="F1562" s="42"/>
      <c r="G1562" s="42"/>
      <c r="H1562" s="42"/>
      <c r="I1562" s="14"/>
      <c r="J1562" s="14"/>
      <c r="K1562" s="14"/>
      <c r="L1562" s="95"/>
    </row>
    <row r="1563" spans="1:12" ht="15.75">
      <c r="A1563" s="26"/>
      <c r="B1563" s="24"/>
      <c r="C1563" s="21"/>
      <c r="D1563" s="21"/>
      <c r="E1563" s="42"/>
      <c r="F1563" s="42"/>
      <c r="G1563" s="42"/>
      <c r="H1563" s="42"/>
      <c r="I1563" s="14"/>
      <c r="J1563" s="14"/>
      <c r="K1563" s="14"/>
      <c r="L1563" s="95"/>
    </row>
    <row r="1564" spans="1:12" ht="15.75">
      <c r="A1564" s="26"/>
      <c r="B1564" s="24"/>
      <c r="C1564" s="21"/>
      <c r="D1564" s="21"/>
      <c r="E1564" s="42"/>
      <c r="F1564" s="42"/>
      <c r="G1564" s="42"/>
      <c r="H1564" s="42"/>
      <c r="I1564" s="14"/>
      <c r="J1564" s="14"/>
      <c r="K1564" s="14"/>
      <c r="L1564" s="95"/>
    </row>
    <row r="1565" spans="1:12" ht="15.75">
      <c r="A1565" s="26"/>
      <c r="B1565" s="24"/>
      <c r="C1565" s="21"/>
      <c r="D1565" s="21"/>
      <c r="E1565" s="42"/>
      <c r="F1565" s="42"/>
      <c r="G1565" s="42"/>
      <c r="H1565" s="42"/>
      <c r="I1565" s="14"/>
      <c r="J1565" s="14"/>
      <c r="K1565" s="14"/>
      <c r="L1565" s="95"/>
    </row>
    <row r="1566" spans="1:12" ht="15.75">
      <c r="A1566" s="26"/>
      <c r="B1566" s="24"/>
      <c r="C1566" s="21"/>
      <c r="D1566" s="21"/>
      <c r="E1566" s="42"/>
      <c r="F1566" s="42"/>
      <c r="G1566" s="42"/>
      <c r="H1566" s="42"/>
      <c r="I1566" s="14"/>
      <c r="J1566" s="14"/>
      <c r="K1566" s="14"/>
      <c r="L1566" s="95"/>
    </row>
    <row r="1567" spans="1:12" ht="15.75">
      <c r="A1567" s="26"/>
      <c r="B1567" s="24"/>
      <c r="C1567" s="21"/>
      <c r="D1567" s="21"/>
      <c r="E1567" s="42"/>
      <c r="F1567" s="42"/>
      <c r="G1567" s="42"/>
      <c r="H1567" s="42"/>
      <c r="I1567" s="14"/>
      <c r="J1567" s="14"/>
      <c r="K1567" s="14"/>
      <c r="L1567" s="95"/>
    </row>
    <row r="1568" spans="1:12" ht="15.75">
      <c r="A1568" s="26"/>
      <c r="B1568" s="24"/>
      <c r="C1568" s="21"/>
      <c r="D1568" s="21"/>
      <c r="E1568" s="42"/>
      <c r="F1568" s="42"/>
      <c r="G1568" s="42"/>
      <c r="H1568" s="42"/>
      <c r="I1568" s="14"/>
      <c r="J1568" s="14"/>
      <c r="K1568" s="14"/>
      <c r="L1568" s="95"/>
    </row>
    <row r="1569" spans="1:12" ht="15.75">
      <c r="A1569" s="26"/>
      <c r="B1569" s="24"/>
      <c r="C1569" s="21"/>
      <c r="D1569" s="21"/>
      <c r="E1569" s="42"/>
      <c r="F1569" s="42"/>
      <c r="G1569" s="42"/>
      <c r="H1569" s="42"/>
      <c r="I1569" s="14"/>
      <c r="J1569" s="14"/>
      <c r="K1569" s="14"/>
      <c r="L1569" s="95"/>
    </row>
    <row r="1570" spans="1:12" ht="15.75">
      <c r="A1570" s="26"/>
      <c r="B1570" s="24"/>
      <c r="C1570" s="21"/>
      <c r="D1570" s="21"/>
      <c r="E1570" s="42"/>
      <c r="F1570" s="42"/>
      <c r="G1570" s="42"/>
      <c r="H1570" s="42"/>
      <c r="I1570" s="14"/>
      <c r="J1570" s="14"/>
      <c r="K1570" s="14"/>
      <c r="L1570" s="95"/>
    </row>
    <row r="1571" spans="1:12" ht="15.75">
      <c r="A1571" s="26"/>
      <c r="B1571" s="24"/>
      <c r="C1571" s="21"/>
      <c r="D1571" s="21"/>
      <c r="E1571" s="42"/>
      <c r="F1571" s="42"/>
      <c r="G1571" s="42"/>
      <c r="H1571" s="42"/>
      <c r="I1571" s="14"/>
      <c r="J1571" s="14"/>
      <c r="K1571" s="14"/>
      <c r="L1571" s="95"/>
    </row>
    <row r="1572" spans="1:12" ht="15.75">
      <c r="A1572" s="26"/>
      <c r="B1572" s="24"/>
      <c r="C1572" s="21"/>
      <c r="D1572" s="21"/>
      <c r="E1572" s="42"/>
      <c r="F1572" s="42"/>
      <c r="G1572" s="42"/>
      <c r="H1572" s="42"/>
      <c r="I1572" s="14"/>
      <c r="J1572" s="14"/>
      <c r="K1572" s="14"/>
      <c r="L1572" s="95"/>
    </row>
    <row r="1573" spans="1:12" ht="15.75">
      <c r="A1573" s="26"/>
      <c r="B1573" s="24"/>
      <c r="C1573" s="21"/>
      <c r="D1573" s="21"/>
      <c r="E1573" s="42"/>
      <c r="F1573" s="42"/>
      <c r="G1573" s="42"/>
      <c r="H1573" s="42"/>
      <c r="I1573" s="14"/>
      <c r="J1573" s="14"/>
      <c r="K1573" s="14"/>
      <c r="L1573" s="95"/>
    </row>
    <row r="1574" spans="1:12" ht="15.75">
      <c r="A1574" s="26"/>
      <c r="B1574" s="24"/>
      <c r="C1574" s="21"/>
      <c r="D1574" s="21"/>
      <c r="E1574" s="42"/>
      <c r="F1574" s="42"/>
      <c r="G1574" s="42"/>
      <c r="H1574" s="42"/>
      <c r="I1574" s="14"/>
      <c r="J1574" s="14"/>
      <c r="K1574" s="14"/>
      <c r="L1574" s="95"/>
    </row>
    <row r="1575" spans="1:12" ht="15.75">
      <c r="A1575" s="26"/>
      <c r="B1575" s="24"/>
      <c r="C1575" s="21"/>
      <c r="D1575" s="21"/>
      <c r="E1575" s="42"/>
      <c r="F1575" s="42"/>
      <c r="G1575" s="42"/>
      <c r="H1575" s="42"/>
      <c r="I1575" s="14"/>
      <c r="J1575" s="14"/>
      <c r="K1575" s="14"/>
      <c r="L1575" s="95"/>
    </row>
    <row r="1576" spans="1:12" ht="15.75">
      <c r="A1576" s="26"/>
      <c r="B1576" s="24"/>
      <c r="C1576" s="21"/>
      <c r="D1576" s="21"/>
      <c r="E1576" s="42"/>
      <c r="F1576" s="42"/>
      <c r="G1576" s="42"/>
      <c r="H1576" s="42"/>
      <c r="I1576" s="14"/>
      <c r="J1576" s="14"/>
      <c r="K1576" s="14"/>
      <c r="L1576" s="95"/>
    </row>
    <row r="1577" spans="1:12" ht="15.75">
      <c r="A1577" s="26"/>
      <c r="B1577" s="24"/>
      <c r="C1577" s="21"/>
      <c r="D1577" s="21"/>
      <c r="E1577" s="42"/>
      <c r="F1577" s="42"/>
      <c r="G1577" s="42"/>
      <c r="H1577" s="42"/>
      <c r="I1577" s="14"/>
      <c r="J1577" s="14"/>
      <c r="K1577" s="14"/>
      <c r="L1577" s="95"/>
    </row>
    <row r="1578" spans="1:12" ht="15.75">
      <c r="A1578" s="26"/>
      <c r="B1578" s="24"/>
      <c r="C1578" s="21"/>
      <c r="D1578" s="21"/>
      <c r="E1578" s="42"/>
      <c r="F1578" s="42"/>
      <c r="G1578" s="42"/>
      <c r="H1578" s="42"/>
      <c r="I1578" s="14"/>
      <c r="J1578" s="14"/>
      <c r="K1578" s="14"/>
      <c r="L1578" s="95"/>
    </row>
    <row r="1579" spans="1:12" ht="15.75">
      <c r="A1579" s="26"/>
      <c r="B1579" s="24"/>
      <c r="C1579" s="21"/>
      <c r="D1579" s="21"/>
      <c r="E1579" s="42"/>
      <c r="F1579" s="42"/>
      <c r="G1579" s="42"/>
      <c r="H1579" s="42"/>
      <c r="I1579" s="14"/>
      <c r="J1579" s="14"/>
      <c r="K1579" s="14"/>
      <c r="L1579" s="95"/>
    </row>
    <row r="1580" spans="1:12" ht="15.75">
      <c r="A1580" s="26"/>
      <c r="B1580" s="24"/>
      <c r="C1580" s="21"/>
      <c r="D1580" s="21"/>
      <c r="E1580" s="42"/>
      <c r="F1580" s="42"/>
      <c r="G1580" s="42"/>
      <c r="H1580" s="42"/>
      <c r="I1580" s="14"/>
      <c r="J1580" s="14"/>
      <c r="K1580" s="14"/>
      <c r="L1580" s="95"/>
    </row>
    <row r="1581" spans="1:12" ht="15.75">
      <c r="A1581" s="26"/>
      <c r="B1581" s="24"/>
      <c r="C1581" s="21"/>
      <c r="D1581" s="21"/>
      <c r="E1581" s="42"/>
      <c r="F1581" s="42"/>
      <c r="G1581" s="42"/>
      <c r="H1581" s="42"/>
      <c r="I1581" s="14"/>
      <c r="J1581" s="14"/>
      <c r="K1581" s="14"/>
      <c r="L1581" s="95"/>
    </row>
    <row r="1582" spans="1:12" ht="15.75">
      <c r="A1582" s="26"/>
      <c r="B1582" s="24"/>
      <c r="C1582" s="21"/>
      <c r="D1582" s="21"/>
      <c r="E1582" s="42"/>
      <c r="F1582" s="42"/>
      <c r="G1582" s="42"/>
      <c r="H1582" s="42"/>
      <c r="I1582" s="14"/>
      <c r="J1582" s="14"/>
      <c r="K1582" s="14"/>
      <c r="L1582" s="95"/>
    </row>
    <row r="1583" spans="1:12" ht="15.75">
      <c r="A1583" s="26"/>
      <c r="B1583" s="24"/>
      <c r="C1583" s="21"/>
      <c r="D1583" s="21"/>
      <c r="E1583" s="42"/>
      <c r="F1583" s="42"/>
      <c r="G1583" s="42"/>
      <c r="H1583" s="42"/>
      <c r="I1583" s="14"/>
      <c r="J1583" s="14"/>
      <c r="K1583" s="14"/>
      <c r="L1583" s="95"/>
    </row>
    <row r="1584" spans="1:12" ht="15.75">
      <c r="A1584" s="26"/>
      <c r="B1584" s="24"/>
      <c r="C1584" s="21"/>
      <c r="D1584" s="21"/>
      <c r="E1584" s="42"/>
      <c r="F1584" s="42"/>
      <c r="G1584" s="42"/>
      <c r="H1584" s="42"/>
      <c r="I1584" s="14"/>
      <c r="J1584" s="14"/>
      <c r="K1584" s="14"/>
      <c r="L1584" s="95"/>
    </row>
    <row r="1585" spans="1:12" ht="15.75">
      <c r="A1585" s="26"/>
      <c r="B1585" s="24"/>
      <c r="C1585" s="21"/>
      <c r="D1585" s="21"/>
      <c r="E1585" s="42"/>
      <c r="F1585" s="42"/>
      <c r="G1585" s="42"/>
      <c r="H1585" s="42"/>
      <c r="I1585" s="14"/>
      <c r="J1585" s="14"/>
      <c r="K1585" s="14"/>
      <c r="L1585" s="95"/>
    </row>
    <row r="1586" spans="1:12" ht="15.75">
      <c r="A1586" s="26"/>
      <c r="B1586" s="24"/>
      <c r="C1586" s="21"/>
      <c r="D1586" s="21"/>
      <c r="E1586" s="42"/>
      <c r="F1586" s="42"/>
      <c r="G1586" s="42"/>
      <c r="H1586" s="42"/>
      <c r="I1586" s="14"/>
      <c r="J1586" s="14"/>
      <c r="K1586" s="14"/>
      <c r="L1586" s="95"/>
    </row>
    <row r="1587" spans="1:12" ht="15.75">
      <c r="A1587" s="26"/>
      <c r="B1587" s="24"/>
      <c r="C1587" s="21"/>
      <c r="D1587" s="21"/>
      <c r="E1587" s="42"/>
      <c r="F1587" s="42"/>
      <c r="G1587" s="42"/>
      <c r="H1587" s="42"/>
      <c r="I1587" s="14"/>
      <c r="J1587" s="14"/>
      <c r="K1587" s="14"/>
      <c r="L1587" s="95"/>
    </row>
    <row r="1588" spans="1:12" ht="15.75">
      <c r="A1588" s="26"/>
      <c r="B1588" s="24"/>
      <c r="C1588" s="21"/>
      <c r="D1588" s="21"/>
      <c r="E1588" s="42"/>
      <c r="F1588" s="42"/>
      <c r="G1588" s="42"/>
      <c r="H1588" s="42"/>
      <c r="I1588" s="14"/>
      <c r="J1588" s="14"/>
      <c r="K1588" s="14"/>
      <c r="L1588" s="95"/>
    </row>
    <row r="1589" spans="1:12" ht="15.75">
      <c r="A1589" s="26"/>
      <c r="B1589" s="24"/>
      <c r="C1589" s="21"/>
      <c r="D1589" s="21"/>
      <c r="E1589" s="42"/>
      <c r="F1589" s="49"/>
      <c r="G1589" s="42"/>
      <c r="H1589" s="42"/>
      <c r="I1589" s="14"/>
      <c r="J1589" s="14"/>
      <c r="K1589" s="14"/>
      <c r="L1589" s="95"/>
    </row>
    <row r="1590" spans="1:12" ht="15.75">
      <c r="A1590" s="26"/>
      <c r="B1590" s="24"/>
      <c r="C1590" s="21"/>
      <c r="D1590" s="21"/>
      <c r="E1590" s="42"/>
      <c r="F1590" s="42"/>
      <c r="G1590" s="42"/>
      <c r="H1590" s="42"/>
      <c r="I1590" s="14"/>
      <c r="J1590" s="14"/>
      <c r="K1590" s="14"/>
      <c r="L1590" s="95"/>
    </row>
    <row r="1591" spans="1:12" ht="15.75">
      <c r="A1591" s="26"/>
      <c r="B1591" s="24"/>
      <c r="C1591" s="21"/>
      <c r="D1591" s="21"/>
      <c r="E1591" s="42"/>
      <c r="F1591" s="42"/>
      <c r="G1591" s="42"/>
      <c r="H1591" s="42"/>
      <c r="I1591" s="14"/>
      <c r="J1591" s="14"/>
      <c r="K1591" s="14"/>
      <c r="L1591" s="95"/>
    </row>
    <row r="1592" spans="1:12" ht="15.75">
      <c r="A1592" s="26"/>
      <c r="B1592" s="24"/>
      <c r="C1592" s="21"/>
      <c r="D1592" s="21"/>
      <c r="E1592" s="42"/>
      <c r="F1592" s="42"/>
      <c r="G1592" s="42"/>
      <c r="H1592" s="42"/>
      <c r="I1592" s="14"/>
      <c r="J1592" s="14"/>
      <c r="K1592" s="14"/>
      <c r="L1592" s="95"/>
    </row>
    <row r="1593" spans="1:12" ht="15.75">
      <c r="A1593" s="26"/>
      <c r="B1593" s="24"/>
      <c r="C1593" s="21"/>
      <c r="D1593" s="21"/>
      <c r="E1593" s="42"/>
      <c r="F1593" s="42"/>
      <c r="G1593" s="42"/>
      <c r="H1593" s="42"/>
      <c r="I1593" s="14"/>
      <c r="J1593" s="14"/>
      <c r="K1593" s="14"/>
      <c r="L1593" s="95"/>
    </row>
    <row r="1594" spans="1:12" ht="15.75">
      <c r="A1594" s="26"/>
      <c r="B1594" s="24"/>
      <c r="C1594" s="21"/>
      <c r="D1594" s="21"/>
      <c r="E1594" s="42"/>
      <c r="F1594" s="42"/>
      <c r="G1594" s="42"/>
      <c r="H1594" s="42"/>
      <c r="I1594" s="14"/>
      <c r="J1594" s="14"/>
      <c r="K1594" s="14"/>
      <c r="L1594" s="95"/>
    </row>
    <row r="1595" spans="1:12" ht="15.75">
      <c r="A1595" s="26"/>
      <c r="B1595" s="24"/>
      <c r="C1595" s="21"/>
      <c r="D1595" s="21"/>
      <c r="E1595" s="42"/>
      <c r="F1595" s="42"/>
      <c r="G1595" s="42"/>
      <c r="H1595" s="42"/>
      <c r="I1595" s="14"/>
      <c r="J1595" s="14"/>
      <c r="K1595" s="14"/>
      <c r="L1595" s="95"/>
    </row>
    <row r="1596" spans="1:12" ht="15.75">
      <c r="A1596" s="26"/>
      <c r="B1596" s="24"/>
      <c r="C1596" s="21"/>
      <c r="D1596" s="21"/>
      <c r="E1596" s="42"/>
      <c r="F1596" s="42"/>
      <c r="G1596" s="42"/>
      <c r="H1596" s="42"/>
      <c r="I1596" s="14"/>
      <c r="J1596" s="14"/>
      <c r="K1596" s="14"/>
      <c r="L1596" s="95"/>
    </row>
    <row r="1597" spans="1:12" ht="15.75">
      <c r="A1597" s="26"/>
      <c r="B1597" s="24"/>
      <c r="C1597" s="21"/>
      <c r="D1597" s="21"/>
      <c r="E1597" s="42"/>
      <c r="F1597" s="42"/>
      <c r="G1597" s="42"/>
      <c r="H1597" s="42"/>
      <c r="I1597" s="14"/>
      <c r="J1597" s="14"/>
      <c r="K1597" s="14"/>
      <c r="L1597" s="95"/>
    </row>
    <row r="1598" spans="1:12" ht="15.75">
      <c r="A1598" s="26"/>
      <c r="B1598" s="24"/>
      <c r="C1598" s="21"/>
      <c r="D1598" s="21"/>
      <c r="E1598" s="42"/>
      <c r="F1598" s="42"/>
      <c r="G1598" s="42"/>
      <c r="H1598" s="42"/>
      <c r="I1598" s="14"/>
      <c r="J1598" s="14"/>
      <c r="K1598" s="14"/>
      <c r="L1598" s="95"/>
    </row>
    <row r="1599" spans="1:12" ht="15.75">
      <c r="A1599" s="26"/>
      <c r="B1599" s="24"/>
      <c r="C1599" s="21"/>
      <c r="D1599" s="21"/>
      <c r="E1599" s="42"/>
      <c r="F1599" s="42"/>
      <c r="G1599" s="42"/>
      <c r="H1599" s="42"/>
      <c r="I1599" s="14"/>
      <c r="J1599" s="14"/>
      <c r="K1599" s="14"/>
      <c r="L1599" s="95"/>
    </row>
    <row r="1600" spans="1:12" ht="15.75">
      <c r="A1600" s="26"/>
      <c r="B1600" s="24"/>
      <c r="C1600" s="21"/>
      <c r="D1600" s="21"/>
      <c r="E1600" s="42"/>
      <c r="F1600" s="42"/>
      <c r="G1600" s="42"/>
      <c r="H1600" s="42"/>
      <c r="I1600" s="14"/>
      <c r="J1600" s="14"/>
      <c r="K1600" s="14"/>
      <c r="L1600" s="95"/>
    </row>
    <row r="1601" spans="1:12" ht="15.75">
      <c r="A1601" s="26"/>
      <c r="B1601" s="24"/>
      <c r="C1601" s="21"/>
      <c r="D1601" s="22"/>
      <c r="E1601" s="49"/>
      <c r="F1601" s="42"/>
      <c r="G1601" s="42"/>
      <c r="H1601" s="42"/>
      <c r="I1601" s="14"/>
      <c r="J1601" s="14"/>
      <c r="K1601" s="14"/>
      <c r="L1601" s="95"/>
    </row>
    <row r="1602" spans="1:12" ht="15.75">
      <c r="A1602" s="26"/>
      <c r="B1602" s="24"/>
      <c r="C1602" s="21"/>
      <c r="D1602" s="22"/>
      <c r="E1602" s="42"/>
      <c r="F1602" s="42"/>
      <c r="G1602" s="42"/>
      <c r="H1602" s="42"/>
      <c r="I1602" s="14"/>
      <c r="J1602" s="14"/>
      <c r="K1602" s="14"/>
      <c r="L1602" s="95"/>
    </row>
    <row r="1603" spans="1:12" ht="15.75">
      <c r="A1603" s="26"/>
      <c r="B1603" s="24"/>
      <c r="C1603" s="22"/>
      <c r="D1603" s="22"/>
      <c r="E1603" s="42"/>
      <c r="F1603" s="42"/>
      <c r="G1603" s="42"/>
      <c r="H1603" s="42"/>
      <c r="I1603" s="14"/>
      <c r="J1603" s="14"/>
      <c r="K1603" s="14"/>
      <c r="L1603" s="95"/>
    </row>
    <row r="1604" spans="1:12" ht="15.75">
      <c r="A1604" s="26"/>
      <c r="B1604" s="20"/>
      <c r="C1604" s="22"/>
      <c r="D1604" s="22"/>
      <c r="E1604" s="49"/>
      <c r="F1604" s="49"/>
      <c r="G1604" s="49"/>
      <c r="H1604" s="49"/>
      <c r="I1604" s="14"/>
      <c r="J1604" s="14"/>
      <c r="K1604" s="14"/>
      <c r="L1604" s="95"/>
    </row>
    <row r="1605" spans="1:12" ht="15.75">
      <c r="A1605" s="26"/>
      <c r="B1605" s="20"/>
      <c r="C1605" s="22"/>
      <c r="D1605" s="22"/>
      <c r="E1605" s="49"/>
      <c r="F1605" s="49"/>
      <c r="G1605" s="49"/>
      <c r="H1605" s="49"/>
      <c r="I1605" s="14"/>
      <c r="J1605" s="14"/>
      <c r="K1605" s="14"/>
      <c r="L1605" s="95"/>
    </row>
    <row r="1606" spans="1:12" ht="15.75">
      <c r="A1606" s="26"/>
      <c r="B1606" s="20"/>
      <c r="C1606" s="22"/>
      <c r="D1606" s="22"/>
      <c r="E1606" s="49"/>
      <c r="F1606" s="49"/>
      <c r="G1606" s="49"/>
      <c r="H1606" s="49"/>
      <c r="I1606" s="14"/>
      <c r="J1606" s="14"/>
      <c r="K1606" s="14"/>
      <c r="L1606" s="95"/>
    </row>
    <row r="1607" spans="1:12" ht="15.75">
      <c r="A1607" s="26"/>
      <c r="B1607" s="20"/>
      <c r="C1607" s="22"/>
      <c r="D1607" s="22"/>
      <c r="E1607" s="49"/>
      <c r="F1607" s="49"/>
      <c r="G1607" s="49"/>
      <c r="H1607" s="49"/>
      <c r="I1607" s="14"/>
      <c r="J1607" s="14"/>
      <c r="K1607" s="14"/>
      <c r="L1607" s="95"/>
    </row>
    <row r="1608" spans="1:12" ht="15.75">
      <c r="A1608" s="26"/>
      <c r="B1608" s="20"/>
      <c r="C1608" s="22"/>
      <c r="D1608" s="22"/>
      <c r="E1608" s="49"/>
      <c r="F1608" s="49"/>
      <c r="G1608" s="49"/>
      <c r="H1608" s="49"/>
      <c r="I1608" s="14"/>
      <c r="J1608" s="14"/>
      <c r="K1608" s="14"/>
      <c r="L1608" s="95"/>
    </row>
    <row r="1609" spans="1:12" ht="15.75">
      <c r="A1609" s="26"/>
      <c r="B1609" s="20"/>
      <c r="C1609" s="22"/>
      <c r="D1609" s="22"/>
      <c r="E1609" s="49"/>
      <c r="F1609" s="49"/>
      <c r="G1609" s="49"/>
      <c r="H1609" s="49"/>
      <c r="I1609" s="14"/>
      <c r="J1609" s="14"/>
      <c r="K1609" s="14"/>
      <c r="L1609" s="95"/>
    </row>
    <row r="1610" spans="1:12" ht="15.75">
      <c r="A1610" s="26"/>
      <c r="B1610" s="20"/>
      <c r="C1610" s="22"/>
      <c r="D1610" s="22"/>
      <c r="E1610" s="49"/>
      <c r="F1610" s="49"/>
      <c r="G1610" s="49"/>
      <c r="H1610" s="49"/>
      <c r="I1610" s="14"/>
      <c r="J1610" s="14"/>
      <c r="K1610" s="14"/>
      <c r="L1610" s="95"/>
    </row>
    <row r="1611" spans="1:12" ht="15.75">
      <c r="A1611" s="26"/>
      <c r="B1611" s="20"/>
      <c r="C1611" s="22"/>
      <c r="D1611" s="22"/>
      <c r="E1611" s="49"/>
      <c r="F1611" s="49"/>
      <c r="G1611" s="49"/>
      <c r="H1611" s="49"/>
      <c r="I1611" s="14"/>
      <c r="J1611" s="14"/>
      <c r="K1611" s="14"/>
      <c r="L1611" s="95"/>
    </row>
    <row r="1612" spans="1:12" ht="15.75">
      <c r="A1612" s="26"/>
      <c r="B1612" s="20"/>
      <c r="C1612" s="22"/>
      <c r="D1612" s="22"/>
      <c r="E1612" s="49"/>
      <c r="F1612" s="49"/>
      <c r="G1612" s="49"/>
      <c r="H1612" s="49"/>
      <c r="I1612" s="14"/>
      <c r="J1612" s="14"/>
      <c r="K1612" s="14"/>
      <c r="L1612" s="95"/>
    </row>
    <row r="1613" spans="1:12" ht="15.75">
      <c r="A1613" s="26"/>
      <c r="B1613" s="20"/>
      <c r="C1613" s="22"/>
      <c r="D1613" s="22"/>
      <c r="E1613" s="49"/>
      <c r="F1613" s="49"/>
      <c r="G1613" s="49"/>
      <c r="H1613" s="49"/>
      <c r="I1613" s="14"/>
      <c r="J1613" s="14"/>
      <c r="K1613" s="14"/>
      <c r="L1613" s="95"/>
    </row>
    <row r="1614" spans="1:12" ht="15.75">
      <c r="A1614" s="26"/>
      <c r="B1614" s="20"/>
      <c r="C1614" s="22"/>
      <c r="D1614" s="22"/>
      <c r="E1614" s="49"/>
      <c r="F1614" s="49"/>
      <c r="G1614" s="49"/>
      <c r="H1614" s="49"/>
      <c r="I1614" s="14"/>
      <c r="J1614" s="14"/>
      <c r="K1614" s="14"/>
      <c r="L1614" s="95"/>
    </row>
    <row r="1615" spans="1:12" ht="15.75">
      <c r="A1615" s="26"/>
      <c r="B1615" s="24"/>
      <c r="C1615" s="21"/>
      <c r="D1615" s="21"/>
      <c r="E1615" s="42"/>
      <c r="F1615" s="42"/>
      <c r="G1615" s="42"/>
      <c r="H1615" s="42"/>
      <c r="I1615" s="14"/>
      <c r="J1615" s="14"/>
      <c r="K1615" s="14"/>
      <c r="L1615" s="95"/>
    </row>
    <row r="1616" spans="1:12" ht="15.75">
      <c r="A1616" s="26"/>
      <c r="B1616" s="24"/>
      <c r="C1616" s="21"/>
      <c r="D1616" s="21"/>
      <c r="E1616" s="42"/>
      <c r="F1616" s="42"/>
      <c r="G1616" s="42"/>
      <c r="H1616" s="42"/>
      <c r="I1616" s="14"/>
      <c r="J1616" s="14"/>
      <c r="K1616" s="14"/>
      <c r="L1616" s="95"/>
    </row>
    <row r="1617" spans="1:12" ht="15.75">
      <c r="A1617" s="26"/>
      <c r="B1617" s="24"/>
      <c r="C1617" s="21"/>
      <c r="D1617" s="21"/>
      <c r="E1617" s="42"/>
      <c r="F1617" s="42"/>
      <c r="G1617" s="42"/>
      <c r="H1617" s="42"/>
      <c r="I1617" s="14"/>
      <c r="J1617" s="14"/>
      <c r="K1617" s="14"/>
      <c r="L1617" s="95"/>
    </row>
    <row r="1618" spans="1:12" ht="15.75">
      <c r="A1618" s="26"/>
      <c r="B1618" s="24"/>
      <c r="C1618" s="21"/>
      <c r="D1618" s="21"/>
      <c r="E1618" s="42"/>
      <c r="F1618" s="42"/>
      <c r="G1618" s="42"/>
      <c r="H1618" s="42"/>
      <c r="I1618" s="14"/>
      <c r="J1618" s="14"/>
      <c r="K1618" s="14"/>
      <c r="L1618" s="95"/>
    </row>
  </sheetData>
  <sheetProtection selectLockedCells="1" selectUnlockedCells="1"/>
  <mergeCells count="14">
    <mergeCell ref="C1:L1"/>
    <mergeCell ref="C2:L2"/>
    <mergeCell ref="G3:G5"/>
    <mergeCell ref="H3:H5"/>
    <mergeCell ref="I3:K4"/>
    <mergeCell ref="L3:L4"/>
    <mergeCell ref="C3:C5"/>
    <mergeCell ref="D3:D5"/>
    <mergeCell ref="E3:E5"/>
    <mergeCell ref="F3:F5"/>
    <mergeCell ref="C6:F6"/>
    <mergeCell ref="G6:H6"/>
    <mergeCell ref="A3:A5"/>
    <mergeCell ref="B3:B5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574"/>
  <sheetViews>
    <sheetView zoomScale="105" zoomScaleNormal="105" zoomScalePageLayoutView="0" workbookViewId="0" topLeftCell="A4">
      <selection activeCell="A150" sqref="A16:A150"/>
    </sheetView>
  </sheetViews>
  <sheetFormatPr defaultColWidth="9.00390625" defaultRowHeight="12.75"/>
  <cols>
    <col min="1" max="1" width="34.421875" style="1" customWidth="1"/>
    <col min="2" max="2" width="18.28125" style="1" customWidth="1"/>
    <col min="3" max="5" width="13.57421875" style="1" customWidth="1"/>
    <col min="6" max="16384" width="9.00390625" style="1" customWidth="1"/>
  </cols>
  <sheetData>
    <row r="1" spans="1:5" s="2" customFormat="1" ht="15">
      <c r="A1" s="2" t="s">
        <v>142</v>
      </c>
      <c r="B1" s="2" t="s">
        <v>143</v>
      </c>
      <c r="C1" s="3">
        <v>41821</v>
      </c>
      <c r="D1" s="3">
        <v>41852</v>
      </c>
      <c r="E1" s="3" t="s">
        <v>144</v>
      </c>
    </row>
    <row r="2" spans="3:252" s="2" customFormat="1" ht="15">
      <c r="C2" s="4"/>
      <c r="D2" s="4"/>
      <c r="E2" s="4"/>
      <c r="IR2" s="9"/>
    </row>
    <row r="3" spans="1:252" ht="15">
      <c r="A3" s="5" t="s">
        <v>145</v>
      </c>
      <c r="B3" s="5" t="s">
        <v>146</v>
      </c>
      <c r="C3" s="5">
        <v>25</v>
      </c>
      <c r="D3" s="5">
        <v>25</v>
      </c>
      <c r="E3" s="5">
        <v>25</v>
      </c>
      <c r="IR3" s="9"/>
    </row>
    <row r="4" spans="1:252" ht="15">
      <c r="A4" s="5" t="s">
        <v>147</v>
      </c>
      <c r="B4" s="5" t="s">
        <v>148</v>
      </c>
      <c r="C4" s="5">
        <v>50</v>
      </c>
      <c r="D4" s="5">
        <v>50</v>
      </c>
      <c r="E4" s="5">
        <v>50</v>
      </c>
      <c r="IR4" s="9"/>
    </row>
    <row r="5" spans="1:252" ht="15">
      <c r="A5" s="5" t="s">
        <v>149</v>
      </c>
      <c r="B5" s="5" t="s">
        <v>150</v>
      </c>
      <c r="C5" s="5">
        <v>100</v>
      </c>
      <c r="D5" s="5">
        <v>100</v>
      </c>
      <c r="E5" s="5">
        <v>100</v>
      </c>
      <c r="IR5" s="9"/>
    </row>
    <row r="6" spans="1:252" ht="15">
      <c r="A6" s="5" t="s">
        <v>151</v>
      </c>
      <c r="B6" s="5" t="s">
        <v>152</v>
      </c>
      <c r="C6" s="5">
        <v>25</v>
      </c>
      <c r="D6" s="5">
        <v>25</v>
      </c>
      <c r="E6" s="5">
        <v>25</v>
      </c>
      <c r="IR6" s="9"/>
    </row>
    <row r="7" spans="1:252" ht="15">
      <c r="A7" s="5" t="s">
        <v>153</v>
      </c>
      <c r="B7" s="5" t="s">
        <v>154</v>
      </c>
      <c r="C7" s="5">
        <v>150</v>
      </c>
      <c r="D7" s="5">
        <v>150</v>
      </c>
      <c r="E7" s="5">
        <v>150</v>
      </c>
      <c r="IR7" s="9"/>
    </row>
    <row r="8" spans="1:252" ht="15">
      <c r="A8" s="5" t="s">
        <v>155</v>
      </c>
      <c r="B8" s="5" t="s">
        <v>156</v>
      </c>
      <c r="C8" s="5">
        <v>250</v>
      </c>
      <c r="D8" s="5">
        <v>250</v>
      </c>
      <c r="E8" s="5">
        <v>250</v>
      </c>
      <c r="IR8" s="9"/>
    </row>
    <row r="9" spans="1:252" ht="15">
      <c r="A9" s="5" t="s">
        <v>157</v>
      </c>
      <c r="B9" s="5" t="s">
        <v>158</v>
      </c>
      <c r="C9" s="5">
        <v>50</v>
      </c>
      <c r="D9" s="5">
        <v>50</v>
      </c>
      <c r="E9" s="5">
        <v>50</v>
      </c>
      <c r="IR9" s="9"/>
    </row>
    <row r="10" spans="1:252" ht="15">
      <c r="A10" s="5" t="s">
        <v>159</v>
      </c>
      <c r="B10" s="5" t="s">
        <v>160</v>
      </c>
      <c r="C10" s="5">
        <v>75</v>
      </c>
      <c r="D10" s="5">
        <v>75</v>
      </c>
      <c r="E10" s="5">
        <v>75</v>
      </c>
      <c r="IR10" s="9"/>
    </row>
    <row r="11" spans="1:252" ht="15">
      <c r="A11" s="5" t="s">
        <v>161</v>
      </c>
      <c r="B11" s="5" t="s">
        <v>162</v>
      </c>
      <c r="C11" s="5">
        <v>25</v>
      </c>
      <c r="D11" s="5">
        <v>25</v>
      </c>
      <c r="E11" s="5">
        <v>25</v>
      </c>
      <c r="IR11" s="9"/>
    </row>
    <row r="12" spans="1:252" ht="15">
      <c r="A12" s="5" t="s">
        <v>163</v>
      </c>
      <c r="B12" s="5" t="s">
        <v>164</v>
      </c>
      <c r="C12" s="5">
        <v>750</v>
      </c>
      <c r="D12" s="5" t="s">
        <v>165</v>
      </c>
      <c r="E12" s="5" t="s">
        <v>165</v>
      </c>
      <c r="IR12" s="9"/>
    </row>
    <row r="13" ht="15">
      <c r="IR13" s="9"/>
    </row>
    <row r="14" spans="1:252" s="2" customFormat="1" ht="15">
      <c r="A14" s="2" t="s">
        <v>166</v>
      </c>
      <c r="B14" s="2" t="s">
        <v>167</v>
      </c>
      <c r="C14" s="3">
        <v>41821</v>
      </c>
      <c r="D14" s="3">
        <v>41852</v>
      </c>
      <c r="E14" s="3" t="s">
        <v>144</v>
      </c>
      <c r="IR14" s="9"/>
    </row>
    <row r="15" spans="3:252" s="2" customFormat="1" ht="15">
      <c r="C15" s="4"/>
      <c r="D15" s="4"/>
      <c r="E15" s="4"/>
      <c r="IR15" s="9"/>
    </row>
    <row r="16" spans="1:252" ht="15">
      <c r="A16" s="5" t="s">
        <v>168</v>
      </c>
      <c r="B16" s="5" t="s">
        <v>169</v>
      </c>
      <c r="C16" s="5">
        <v>250</v>
      </c>
      <c r="D16" s="5">
        <v>250</v>
      </c>
      <c r="E16" s="5">
        <v>250</v>
      </c>
      <c r="IR16" s="9"/>
    </row>
    <row r="17" spans="1:252" ht="15">
      <c r="A17" s="5" t="s">
        <v>170</v>
      </c>
      <c r="B17" s="5" t="s">
        <v>171</v>
      </c>
      <c r="C17" s="5">
        <v>250</v>
      </c>
      <c r="D17" s="5">
        <v>250</v>
      </c>
      <c r="E17" s="5">
        <v>250</v>
      </c>
      <c r="IR17" s="9"/>
    </row>
    <row r="18" spans="1:252" ht="15">
      <c r="A18" s="5" t="s">
        <v>172</v>
      </c>
      <c r="B18" s="5" t="s">
        <v>173</v>
      </c>
      <c r="C18" s="5">
        <v>2000</v>
      </c>
      <c r="D18" s="5">
        <v>2000</v>
      </c>
      <c r="E18" s="5">
        <v>2000</v>
      </c>
      <c r="IR18" s="9"/>
    </row>
    <row r="19" spans="1:252" ht="15">
      <c r="A19" s="5" t="s">
        <v>174</v>
      </c>
      <c r="B19" s="5" t="s">
        <v>175</v>
      </c>
      <c r="C19" s="5">
        <v>4000</v>
      </c>
      <c r="D19" s="5">
        <v>4000</v>
      </c>
      <c r="E19" s="5">
        <v>4000</v>
      </c>
      <c r="IR19" s="9"/>
    </row>
    <row r="20" spans="1:252" ht="15">
      <c r="A20" s="5" t="s">
        <v>176</v>
      </c>
      <c r="B20" s="5" t="s">
        <v>177</v>
      </c>
      <c r="C20" s="5">
        <v>2000</v>
      </c>
      <c r="D20" s="5">
        <v>2000</v>
      </c>
      <c r="E20" s="5">
        <v>2000</v>
      </c>
      <c r="IR20" s="9"/>
    </row>
    <row r="21" spans="1:252" ht="15">
      <c r="A21" s="5" t="s">
        <v>178</v>
      </c>
      <c r="B21" s="5" t="s">
        <v>179</v>
      </c>
      <c r="C21" s="5">
        <v>250</v>
      </c>
      <c r="D21" s="5">
        <v>250</v>
      </c>
      <c r="E21" s="5">
        <v>250</v>
      </c>
      <c r="IR21" s="9"/>
    </row>
    <row r="22" spans="1:252" ht="15">
      <c r="A22" s="5" t="s">
        <v>180</v>
      </c>
      <c r="B22" s="5" t="s">
        <v>181</v>
      </c>
      <c r="C22" s="5">
        <v>2000</v>
      </c>
      <c r="D22" s="5">
        <v>2000</v>
      </c>
      <c r="E22" s="5">
        <v>2000</v>
      </c>
      <c r="IR22" s="9"/>
    </row>
    <row r="23" spans="1:252" ht="15">
      <c r="A23" s="5" t="s">
        <v>182</v>
      </c>
      <c r="B23" s="5" t="s">
        <v>183</v>
      </c>
      <c r="C23" s="5">
        <v>500</v>
      </c>
      <c r="D23" s="5">
        <v>500</v>
      </c>
      <c r="E23" s="5">
        <v>500</v>
      </c>
      <c r="IR23" s="9"/>
    </row>
    <row r="24" spans="1:252" ht="15">
      <c r="A24" s="5" t="s">
        <v>184</v>
      </c>
      <c r="B24" s="5" t="s">
        <v>185</v>
      </c>
      <c r="C24" s="5">
        <v>500</v>
      </c>
      <c r="D24" s="5">
        <v>500</v>
      </c>
      <c r="E24" s="5">
        <v>500</v>
      </c>
      <c r="IR24" s="9"/>
    </row>
    <row r="25" spans="1:252" ht="15">
      <c r="A25" s="5" t="s">
        <v>186</v>
      </c>
      <c r="B25" s="5" t="s">
        <v>187</v>
      </c>
      <c r="C25" s="5">
        <v>1000</v>
      </c>
      <c r="D25" s="5">
        <v>1000</v>
      </c>
      <c r="E25" s="5">
        <v>1000</v>
      </c>
      <c r="IR25" s="9"/>
    </row>
    <row r="26" spans="1:252" ht="15">
      <c r="A26" s="5" t="s">
        <v>188</v>
      </c>
      <c r="B26" s="5" t="s">
        <v>189</v>
      </c>
      <c r="C26" s="5">
        <v>250</v>
      </c>
      <c r="D26" s="5">
        <v>250</v>
      </c>
      <c r="E26" s="5">
        <v>250</v>
      </c>
      <c r="IR26" s="9"/>
    </row>
    <row r="27" spans="1:252" ht="15">
      <c r="A27" s="5" t="s">
        <v>190</v>
      </c>
      <c r="B27" s="5" t="s">
        <v>191</v>
      </c>
      <c r="C27" s="5">
        <v>1000</v>
      </c>
      <c r="D27" s="5">
        <v>1000</v>
      </c>
      <c r="E27" s="5">
        <v>1000</v>
      </c>
      <c r="IR27" s="9"/>
    </row>
    <row r="28" spans="1:252" ht="15">
      <c r="A28" s="5" t="s">
        <v>192</v>
      </c>
      <c r="B28" s="5" t="s">
        <v>138</v>
      </c>
      <c r="C28" s="5">
        <v>1000</v>
      </c>
      <c r="D28" s="5">
        <v>1000</v>
      </c>
      <c r="E28" s="5">
        <v>1000</v>
      </c>
      <c r="IR28" s="9"/>
    </row>
    <row r="29" spans="1:252" ht="15">
      <c r="A29" s="5" t="s">
        <v>193</v>
      </c>
      <c r="B29" s="5" t="s">
        <v>194</v>
      </c>
      <c r="C29" s="5">
        <v>500</v>
      </c>
      <c r="D29" s="5">
        <v>500</v>
      </c>
      <c r="E29" s="5">
        <v>500</v>
      </c>
      <c r="IR29" s="9"/>
    </row>
    <row r="30" spans="1:252" ht="15">
      <c r="A30" s="5" t="s">
        <v>195</v>
      </c>
      <c r="B30" s="5" t="s">
        <v>196</v>
      </c>
      <c r="C30" s="5">
        <v>500</v>
      </c>
      <c r="D30" s="5">
        <v>500</v>
      </c>
      <c r="E30" s="5">
        <v>500</v>
      </c>
      <c r="IR30" s="9"/>
    </row>
    <row r="31" spans="1:252" ht="15">
      <c r="A31" s="5" t="s">
        <v>197</v>
      </c>
      <c r="B31" s="5" t="s">
        <v>198</v>
      </c>
      <c r="C31" s="5">
        <v>1000</v>
      </c>
      <c r="D31" s="5">
        <v>1000</v>
      </c>
      <c r="E31" s="5">
        <v>1000</v>
      </c>
      <c r="IR31" s="9"/>
    </row>
    <row r="32" spans="1:252" ht="15">
      <c r="A32" s="5" t="s">
        <v>199</v>
      </c>
      <c r="B32" s="5" t="s">
        <v>200</v>
      </c>
      <c r="C32" s="5">
        <v>2000</v>
      </c>
      <c r="D32" s="5">
        <v>2000</v>
      </c>
      <c r="E32" s="5">
        <v>2000</v>
      </c>
      <c r="IR32" s="9"/>
    </row>
    <row r="33" spans="1:252" ht="15">
      <c r="A33" s="5" t="s">
        <v>201</v>
      </c>
      <c r="B33" s="5" t="s">
        <v>202</v>
      </c>
      <c r="C33" s="5">
        <v>1000</v>
      </c>
      <c r="D33" s="5">
        <v>1000</v>
      </c>
      <c r="E33" s="5">
        <v>1000</v>
      </c>
      <c r="IR33" s="9"/>
    </row>
    <row r="34" spans="1:252" ht="15">
      <c r="A34" s="5" t="s">
        <v>203</v>
      </c>
      <c r="B34" s="5" t="s">
        <v>204</v>
      </c>
      <c r="C34" s="5">
        <v>500</v>
      </c>
      <c r="D34" s="5">
        <v>500</v>
      </c>
      <c r="E34" s="5">
        <v>500</v>
      </c>
      <c r="IR34" s="9"/>
    </row>
    <row r="35" spans="1:252" ht="15">
      <c r="A35" s="5" t="s">
        <v>205</v>
      </c>
      <c r="B35" s="5" t="s">
        <v>206</v>
      </c>
      <c r="C35" s="5">
        <v>1000</v>
      </c>
      <c r="D35" s="5">
        <v>1000</v>
      </c>
      <c r="E35" s="5">
        <v>1000</v>
      </c>
      <c r="IR35" s="9"/>
    </row>
    <row r="36" spans="1:252" ht="15">
      <c r="A36" s="5" t="s">
        <v>207</v>
      </c>
      <c r="B36" s="5" t="s">
        <v>208</v>
      </c>
      <c r="C36" s="5">
        <v>2000</v>
      </c>
      <c r="D36" s="5">
        <v>2000</v>
      </c>
      <c r="E36" s="5">
        <v>2000</v>
      </c>
      <c r="IR36" s="9"/>
    </row>
    <row r="37" spans="1:252" ht="15">
      <c r="A37" s="5" t="s">
        <v>209</v>
      </c>
      <c r="B37" s="5" t="s">
        <v>210</v>
      </c>
      <c r="C37" s="5">
        <v>2000</v>
      </c>
      <c r="D37" s="5">
        <v>2000</v>
      </c>
      <c r="E37" s="5">
        <v>2000</v>
      </c>
      <c r="IR37" s="9"/>
    </row>
    <row r="38" spans="1:252" ht="15">
      <c r="A38" s="5" t="s">
        <v>211</v>
      </c>
      <c r="B38" s="5" t="s">
        <v>212</v>
      </c>
      <c r="C38" s="5">
        <v>2000</v>
      </c>
      <c r="D38" s="5">
        <v>2000</v>
      </c>
      <c r="E38" s="5">
        <v>2000</v>
      </c>
      <c r="IR38" s="9"/>
    </row>
    <row r="39" spans="1:252" ht="15">
      <c r="A39" s="5" t="s">
        <v>213</v>
      </c>
      <c r="B39" s="5" t="s">
        <v>214</v>
      </c>
      <c r="C39" s="5">
        <v>500</v>
      </c>
      <c r="D39" s="5">
        <v>500</v>
      </c>
      <c r="E39" s="5">
        <v>500</v>
      </c>
      <c r="IR39" s="9"/>
    </row>
    <row r="40" spans="1:252" ht="15">
      <c r="A40" s="5" t="s">
        <v>215</v>
      </c>
      <c r="B40" s="5" t="s">
        <v>216</v>
      </c>
      <c r="C40" s="5">
        <v>125</v>
      </c>
      <c r="D40" s="5">
        <v>125</v>
      </c>
      <c r="E40" s="5">
        <v>125</v>
      </c>
      <c r="IR40" s="9"/>
    </row>
    <row r="41" spans="1:252" ht="15">
      <c r="A41" s="5" t="s">
        <v>217</v>
      </c>
      <c r="B41" s="5" t="s">
        <v>218</v>
      </c>
      <c r="C41" s="5">
        <v>2000</v>
      </c>
      <c r="D41" s="5">
        <v>2000</v>
      </c>
      <c r="E41" s="5">
        <v>2000</v>
      </c>
      <c r="IR41" s="9"/>
    </row>
    <row r="42" spans="1:252" ht="15">
      <c r="A42" s="5" t="s">
        <v>219</v>
      </c>
      <c r="B42" s="5" t="s">
        <v>220</v>
      </c>
      <c r="C42" s="5">
        <v>250</v>
      </c>
      <c r="D42" s="5">
        <v>250</v>
      </c>
      <c r="E42" s="5">
        <v>250</v>
      </c>
      <c r="IR42" s="9"/>
    </row>
    <row r="43" spans="1:252" ht="15">
      <c r="A43" s="5" t="s">
        <v>221</v>
      </c>
      <c r="B43" s="5" t="s">
        <v>222</v>
      </c>
      <c r="C43" s="5">
        <v>1000</v>
      </c>
      <c r="D43" s="5">
        <v>1000</v>
      </c>
      <c r="E43" s="5">
        <v>1000</v>
      </c>
      <c r="IR43" s="9"/>
    </row>
    <row r="44" spans="1:252" ht="15">
      <c r="A44" s="5" t="s">
        <v>223</v>
      </c>
      <c r="B44" s="5" t="s">
        <v>224</v>
      </c>
      <c r="C44" s="5">
        <v>1000</v>
      </c>
      <c r="D44" s="5">
        <v>1000</v>
      </c>
      <c r="E44" s="5">
        <v>1000</v>
      </c>
      <c r="IR44" s="9"/>
    </row>
    <row r="45" spans="1:252" ht="15">
      <c r="A45" s="5" t="s">
        <v>225</v>
      </c>
      <c r="B45" s="5" t="s">
        <v>226</v>
      </c>
      <c r="C45" s="5">
        <v>2000</v>
      </c>
      <c r="D45" s="5">
        <v>2000</v>
      </c>
      <c r="E45" s="5">
        <v>2000</v>
      </c>
      <c r="IR45" s="9"/>
    </row>
    <row r="46" spans="1:252" ht="15">
      <c r="A46" s="5" t="s">
        <v>227</v>
      </c>
      <c r="B46" s="5" t="s">
        <v>228</v>
      </c>
      <c r="C46" s="5">
        <v>125</v>
      </c>
      <c r="D46" s="5">
        <v>125</v>
      </c>
      <c r="E46" s="5">
        <v>125</v>
      </c>
      <c r="IR46" s="9"/>
    </row>
    <row r="47" spans="1:252" ht="15">
      <c r="A47" s="5" t="s">
        <v>229</v>
      </c>
      <c r="B47" s="5" t="s">
        <v>230</v>
      </c>
      <c r="C47" s="5">
        <v>250</v>
      </c>
      <c r="D47" s="5">
        <v>250</v>
      </c>
      <c r="E47" s="5">
        <v>250</v>
      </c>
      <c r="IR47" s="9"/>
    </row>
    <row r="48" spans="1:252" ht="15">
      <c r="A48" s="5" t="s">
        <v>231</v>
      </c>
      <c r="B48" s="5" t="s">
        <v>232</v>
      </c>
      <c r="C48" s="5">
        <v>8000</v>
      </c>
      <c r="D48" s="5">
        <v>8000</v>
      </c>
      <c r="E48" s="5">
        <v>8000</v>
      </c>
      <c r="IR48" s="9"/>
    </row>
    <row r="49" spans="1:252" ht="15">
      <c r="A49" s="5" t="s">
        <v>233</v>
      </c>
      <c r="B49" s="5" t="s">
        <v>234</v>
      </c>
      <c r="C49" s="5">
        <v>125</v>
      </c>
      <c r="D49" s="5">
        <v>125</v>
      </c>
      <c r="E49" s="5">
        <v>125</v>
      </c>
      <c r="IR49" s="9"/>
    </row>
    <row r="50" spans="1:252" ht="15">
      <c r="A50" s="5" t="s">
        <v>235</v>
      </c>
      <c r="B50" s="5" t="s">
        <v>236</v>
      </c>
      <c r="C50" s="5">
        <v>2000</v>
      </c>
      <c r="D50" s="5">
        <v>2000</v>
      </c>
      <c r="E50" s="5">
        <v>2000</v>
      </c>
      <c r="IR50" s="9"/>
    </row>
    <row r="51" spans="1:252" ht="15">
      <c r="A51" s="5" t="s">
        <v>237</v>
      </c>
      <c r="B51" s="5" t="s">
        <v>238</v>
      </c>
      <c r="C51" s="5">
        <v>1000</v>
      </c>
      <c r="D51" s="5">
        <v>1000</v>
      </c>
      <c r="E51" s="5">
        <v>1000</v>
      </c>
      <c r="IR51" s="9"/>
    </row>
    <row r="52" spans="1:252" ht="15">
      <c r="A52" s="5" t="s">
        <v>239</v>
      </c>
      <c r="B52" s="5" t="s">
        <v>240</v>
      </c>
      <c r="C52" s="5">
        <v>1000</v>
      </c>
      <c r="D52" s="5">
        <v>1000</v>
      </c>
      <c r="E52" s="5">
        <v>1000</v>
      </c>
      <c r="IR52" s="9"/>
    </row>
    <row r="53" spans="1:252" ht="15">
      <c r="A53" s="5" t="s">
        <v>241</v>
      </c>
      <c r="B53" s="5" t="s">
        <v>242</v>
      </c>
      <c r="C53" s="5">
        <v>250</v>
      </c>
      <c r="D53" s="5">
        <v>250</v>
      </c>
      <c r="E53" s="5">
        <v>250</v>
      </c>
      <c r="IR53" s="9"/>
    </row>
    <row r="54" spans="1:252" ht="15">
      <c r="A54" s="5" t="s">
        <v>243</v>
      </c>
      <c r="B54" s="5" t="s">
        <v>244</v>
      </c>
      <c r="C54" s="5">
        <v>500</v>
      </c>
      <c r="D54" s="5">
        <v>500</v>
      </c>
      <c r="E54" s="5">
        <v>500</v>
      </c>
      <c r="IR54" s="9"/>
    </row>
    <row r="55" spans="1:252" ht="15">
      <c r="A55" s="5" t="s">
        <v>245</v>
      </c>
      <c r="B55" s="5" t="s">
        <v>246</v>
      </c>
      <c r="C55" s="5">
        <v>4000</v>
      </c>
      <c r="D55" s="5">
        <v>4000</v>
      </c>
      <c r="E55" s="5">
        <v>4000</v>
      </c>
      <c r="IR55" s="9"/>
    </row>
    <row r="56" spans="1:252" ht="15">
      <c r="A56" s="5" t="s">
        <v>247</v>
      </c>
      <c r="B56" s="5" t="s">
        <v>248</v>
      </c>
      <c r="C56" s="5">
        <v>250</v>
      </c>
      <c r="D56" s="5">
        <v>250</v>
      </c>
      <c r="E56" s="5">
        <v>250</v>
      </c>
      <c r="IR56" s="9"/>
    </row>
    <row r="57" spans="1:252" ht="15">
      <c r="A57" s="5" t="s">
        <v>249</v>
      </c>
      <c r="B57" s="5" t="s">
        <v>250</v>
      </c>
      <c r="C57" s="5">
        <v>2000</v>
      </c>
      <c r="D57" s="5">
        <v>2000</v>
      </c>
      <c r="E57" s="5">
        <v>2000</v>
      </c>
      <c r="IR57" s="9"/>
    </row>
    <row r="58" spans="1:252" ht="15">
      <c r="A58" s="5" t="s">
        <v>251</v>
      </c>
      <c r="B58" s="5" t="s">
        <v>252</v>
      </c>
      <c r="C58" s="5">
        <v>125</v>
      </c>
      <c r="D58" s="5">
        <v>125</v>
      </c>
      <c r="E58" s="5">
        <v>125</v>
      </c>
      <c r="IR58" s="9"/>
    </row>
    <row r="59" spans="1:252" ht="15">
      <c r="A59" s="5" t="s">
        <v>253</v>
      </c>
      <c r="B59" s="5" t="s">
        <v>254</v>
      </c>
      <c r="C59" s="5">
        <v>8000</v>
      </c>
      <c r="D59" s="5">
        <v>8000</v>
      </c>
      <c r="E59" s="5">
        <v>8000</v>
      </c>
      <c r="IR59" s="9"/>
    </row>
    <row r="60" spans="1:252" ht="15">
      <c r="A60" s="5" t="s">
        <v>255</v>
      </c>
      <c r="B60" s="5" t="s">
        <v>256</v>
      </c>
      <c r="C60" s="5">
        <v>8000</v>
      </c>
      <c r="D60" s="5">
        <v>8000</v>
      </c>
      <c r="E60" s="5">
        <v>8000</v>
      </c>
      <c r="IR60" s="9"/>
    </row>
    <row r="61" spans="1:252" ht="15">
      <c r="A61" s="5" t="s">
        <v>257</v>
      </c>
      <c r="B61" s="5" t="s">
        <v>258</v>
      </c>
      <c r="C61" s="5">
        <v>250</v>
      </c>
      <c r="D61" s="5">
        <v>250</v>
      </c>
      <c r="E61" s="5">
        <v>250</v>
      </c>
      <c r="IR61" s="9"/>
    </row>
    <row r="62" spans="1:252" ht="15">
      <c r="A62" s="5" t="s">
        <v>259</v>
      </c>
      <c r="B62" s="5" t="s">
        <v>260</v>
      </c>
      <c r="C62" s="5">
        <v>1000</v>
      </c>
      <c r="D62" s="5">
        <v>1000</v>
      </c>
      <c r="E62" s="5">
        <v>1000</v>
      </c>
      <c r="IR62" s="9"/>
    </row>
    <row r="63" spans="1:252" ht="15">
      <c r="A63" s="5" t="s">
        <v>261</v>
      </c>
      <c r="B63" s="5" t="s">
        <v>262</v>
      </c>
      <c r="C63" s="5">
        <v>4000</v>
      </c>
      <c r="D63" s="5">
        <v>4000</v>
      </c>
      <c r="E63" s="5">
        <v>4000</v>
      </c>
      <c r="IR63" s="9"/>
    </row>
    <row r="64" spans="1:252" ht="15">
      <c r="A64" s="5" t="s">
        <v>263</v>
      </c>
      <c r="B64" s="5" t="s">
        <v>264</v>
      </c>
      <c r="C64" s="5">
        <v>1000</v>
      </c>
      <c r="D64" s="5">
        <v>1000</v>
      </c>
      <c r="E64" s="5">
        <v>1000</v>
      </c>
      <c r="IR64" s="9"/>
    </row>
    <row r="65" spans="1:252" ht="15">
      <c r="A65" s="5" t="s">
        <v>265</v>
      </c>
      <c r="B65" s="5" t="s">
        <v>266</v>
      </c>
      <c r="C65" s="5">
        <v>8000</v>
      </c>
      <c r="D65" s="5">
        <v>8000</v>
      </c>
      <c r="E65" s="5">
        <v>8000</v>
      </c>
      <c r="IR65" s="9"/>
    </row>
    <row r="66" spans="1:252" ht="15">
      <c r="A66" s="5" t="s">
        <v>267</v>
      </c>
      <c r="B66" s="5" t="s">
        <v>268</v>
      </c>
      <c r="C66" s="5">
        <v>125</v>
      </c>
      <c r="D66" s="5">
        <v>125</v>
      </c>
      <c r="E66" s="5">
        <v>125</v>
      </c>
      <c r="IR66" s="9"/>
    </row>
    <row r="67" spans="1:252" ht="15">
      <c r="A67" s="5" t="s">
        <v>269</v>
      </c>
      <c r="B67" s="5" t="s">
        <v>270</v>
      </c>
      <c r="C67" s="5">
        <v>500</v>
      </c>
      <c r="D67" s="5">
        <v>500</v>
      </c>
      <c r="E67" s="5">
        <v>500</v>
      </c>
      <c r="IR67" s="9"/>
    </row>
    <row r="68" spans="1:252" ht="15">
      <c r="A68" s="5" t="s">
        <v>271</v>
      </c>
      <c r="B68" s="5" t="s">
        <v>272</v>
      </c>
      <c r="C68" s="5">
        <v>4000</v>
      </c>
      <c r="D68" s="5">
        <v>4000</v>
      </c>
      <c r="E68" s="5">
        <v>4000</v>
      </c>
      <c r="IR68" s="9"/>
    </row>
    <row r="69" spans="1:252" ht="15">
      <c r="A69" s="5" t="s">
        <v>273</v>
      </c>
      <c r="B69" s="5" t="s">
        <v>274</v>
      </c>
      <c r="C69" s="5">
        <v>1000</v>
      </c>
      <c r="D69" s="5">
        <v>1000</v>
      </c>
      <c r="E69" s="5">
        <v>1000</v>
      </c>
      <c r="IR69" s="9"/>
    </row>
    <row r="70" spans="1:252" ht="15">
      <c r="A70" s="5" t="s">
        <v>275</v>
      </c>
      <c r="B70" s="5" t="s">
        <v>276</v>
      </c>
      <c r="C70" s="5">
        <v>2000</v>
      </c>
      <c r="D70" s="5">
        <v>2000</v>
      </c>
      <c r="E70" s="5">
        <v>2000</v>
      </c>
      <c r="IR70" s="9"/>
    </row>
    <row r="71" spans="1:252" ht="15">
      <c r="A71" s="5" t="s">
        <v>277</v>
      </c>
      <c r="B71" s="5" t="s">
        <v>278</v>
      </c>
      <c r="C71" s="5">
        <v>500</v>
      </c>
      <c r="D71" s="5">
        <v>500</v>
      </c>
      <c r="E71" s="5">
        <v>500</v>
      </c>
      <c r="IR71" s="9"/>
    </row>
    <row r="72" spans="1:252" ht="15">
      <c r="A72" s="5" t="s">
        <v>279</v>
      </c>
      <c r="B72" s="5" t="s">
        <v>280</v>
      </c>
      <c r="C72" s="5">
        <v>250</v>
      </c>
      <c r="D72" s="5">
        <v>250</v>
      </c>
      <c r="E72" s="5">
        <v>250</v>
      </c>
      <c r="IR72" s="9"/>
    </row>
    <row r="73" spans="1:252" ht="15">
      <c r="A73" s="5" t="s">
        <v>281</v>
      </c>
      <c r="B73" s="5" t="s">
        <v>282</v>
      </c>
      <c r="C73" s="5">
        <v>4000</v>
      </c>
      <c r="D73" s="5">
        <v>4000</v>
      </c>
      <c r="E73" s="5">
        <v>4000</v>
      </c>
      <c r="IR73" s="9"/>
    </row>
    <row r="74" spans="1:252" ht="15">
      <c r="A74" s="5" t="s">
        <v>283</v>
      </c>
      <c r="B74" s="5" t="s">
        <v>284</v>
      </c>
      <c r="C74" s="5">
        <v>250</v>
      </c>
      <c r="D74" s="5">
        <v>250</v>
      </c>
      <c r="E74" s="5">
        <v>250</v>
      </c>
      <c r="IR74" s="9"/>
    </row>
    <row r="75" spans="1:252" ht="15">
      <c r="A75" s="5" t="s">
        <v>285</v>
      </c>
      <c r="B75" s="5" t="s">
        <v>286</v>
      </c>
      <c r="C75" s="5">
        <v>500</v>
      </c>
      <c r="D75" s="5">
        <v>500</v>
      </c>
      <c r="E75" s="5">
        <v>500</v>
      </c>
      <c r="IR75" s="9"/>
    </row>
    <row r="76" spans="1:252" ht="15">
      <c r="A76" s="5" t="s">
        <v>287</v>
      </c>
      <c r="B76" s="5" t="s">
        <v>288</v>
      </c>
      <c r="C76" s="5">
        <v>250</v>
      </c>
      <c r="D76" s="5">
        <v>250</v>
      </c>
      <c r="E76" s="5">
        <v>250</v>
      </c>
      <c r="IR76" s="9"/>
    </row>
    <row r="77" spans="1:252" ht="15">
      <c r="A77" s="5" t="s">
        <v>289</v>
      </c>
      <c r="B77" s="5" t="s">
        <v>290</v>
      </c>
      <c r="C77" s="5">
        <v>2000</v>
      </c>
      <c r="D77" s="5">
        <v>2000</v>
      </c>
      <c r="E77" s="5">
        <v>2000</v>
      </c>
      <c r="IR77" s="9"/>
    </row>
    <row r="78" spans="1:252" ht="15">
      <c r="A78" s="5" t="s">
        <v>291</v>
      </c>
      <c r="B78" s="5" t="s">
        <v>292</v>
      </c>
      <c r="C78" s="5">
        <v>250</v>
      </c>
      <c r="D78" s="5">
        <v>250</v>
      </c>
      <c r="E78" s="5">
        <v>250</v>
      </c>
      <c r="IR78" s="9"/>
    </row>
    <row r="79" spans="1:252" ht="15">
      <c r="A79" s="5" t="s">
        <v>293</v>
      </c>
      <c r="B79" s="5" t="s">
        <v>294</v>
      </c>
      <c r="C79" s="5">
        <v>1000</v>
      </c>
      <c r="D79" s="5">
        <v>1000</v>
      </c>
      <c r="E79" s="5">
        <v>1000</v>
      </c>
      <c r="IR79" s="9"/>
    </row>
    <row r="80" spans="1:252" ht="15">
      <c r="A80" s="5" t="s">
        <v>295</v>
      </c>
      <c r="B80" s="5" t="s">
        <v>296</v>
      </c>
      <c r="C80" s="5">
        <v>125</v>
      </c>
      <c r="D80" s="5">
        <v>125</v>
      </c>
      <c r="E80" s="5">
        <v>125</v>
      </c>
      <c r="IR80" s="9"/>
    </row>
    <row r="81" spans="1:252" ht="15">
      <c r="A81" s="5" t="s">
        <v>297</v>
      </c>
      <c r="B81" s="5" t="s">
        <v>298</v>
      </c>
      <c r="C81" s="5">
        <v>2000</v>
      </c>
      <c r="D81" s="5">
        <v>2000</v>
      </c>
      <c r="E81" s="5">
        <v>2000</v>
      </c>
      <c r="IR81" s="9"/>
    </row>
    <row r="82" spans="1:252" ht="15">
      <c r="A82" s="5" t="s">
        <v>299</v>
      </c>
      <c r="B82" s="5" t="s">
        <v>300</v>
      </c>
      <c r="C82" s="5">
        <v>4000</v>
      </c>
      <c r="D82" s="5">
        <v>4000</v>
      </c>
      <c r="E82" s="5">
        <v>4000</v>
      </c>
      <c r="IR82" s="9"/>
    </row>
    <row r="83" spans="1:252" ht="15">
      <c r="A83" s="5" t="s">
        <v>301</v>
      </c>
      <c r="B83" s="5" t="s">
        <v>302</v>
      </c>
      <c r="C83" s="5">
        <v>2000</v>
      </c>
      <c r="D83" s="5">
        <v>2000</v>
      </c>
      <c r="E83" s="5">
        <v>2000</v>
      </c>
      <c r="IR83" s="9"/>
    </row>
    <row r="84" spans="1:252" ht="15">
      <c r="A84" s="5" t="s">
        <v>303</v>
      </c>
      <c r="B84" s="5" t="s">
        <v>304</v>
      </c>
      <c r="C84" s="5">
        <v>1000</v>
      </c>
      <c r="D84" s="5">
        <v>1000</v>
      </c>
      <c r="E84" s="5">
        <v>1000</v>
      </c>
      <c r="IR84" s="9"/>
    </row>
    <row r="85" spans="1:252" ht="15">
      <c r="A85" s="5" t="s">
        <v>305</v>
      </c>
      <c r="B85" s="5" t="s">
        <v>306</v>
      </c>
      <c r="C85" s="5">
        <v>4000</v>
      </c>
      <c r="D85" s="5">
        <v>4000</v>
      </c>
      <c r="E85" s="5">
        <v>4000</v>
      </c>
      <c r="IR85" s="9"/>
    </row>
    <row r="86" spans="1:252" ht="15">
      <c r="A86" s="5" t="s">
        <v>307</v>
      </c>
      <c r="B86" s="5" t="s">
        <v>308</v>
      </c>
      <c r="C86" s="5">
        <v>500</v>
      </c>
      <c r="D86" s="5">
        <v>500</v>
      </c>
      <c r="E86" s="5">
        <v>500</v>
      </c>
      <c r="IR86" s="9"/>
    </row>
    <row r="87" spans="1:252" ht="15">
      <c r="A87" s="5" t="s">
        <v>309</v>
      </c>
      <c r="B87" s="5" t="s">
        <v>310</v>
      </c>
      <c r="C87" s="5">
        <v>125</v>
      </c>
      <c r="D87" s="5">
        <v>125</v>
      </c>
      <c r="E87" s="5">
        <v>125</v>
      </c>
      <c r="IR87" s="9"/>
    </row>
    <row r="88" spans="1:252" ht="15">
      <c r="A88" s="5" t="s">
        <v>311</v>
      </c>
      <c r="B88" s="5" t="s">
        <v>312</v>
      </c>
      <c r="C88" s="5">
        <v>1000</v>
      </c>
      <c r="D88" s="5">
        <v>1000</v>
      </c>
      <c r="E88" s="5">
        <v>1000</v>
      </c>
      <c r="IR88" s="9"/>
    </row>
    <row r="89" spans="1:252" ht="15">
      <c r="A89" s="5" t="s">
        <v>313</v>
      </c>
      <c r="B89" s="5" t="s">
        <v>314</v>
      </c>
      <c r="C89" s="5">
        <v>250</v>
      </c>
      <c r="D89" s="5">
        <v>250</v>
      </c>
      <c r="E89" s="5">
        <v>250</v>
      </c>
      <c r="IR89" s="9"/>
    </row>
    <row r="90" spans="1:252" ht="15">
      <c r="A90" s="5" t="s">
        <v>315</v>
      </c>
      <c r="B90" s="5" t="s">
        <v>316</v>
      </c>
      <c r="C90" s="5">
        <v>250</v>
      </c>
      <c r="D90" s="5">
        <v>250</v>
      </c>
      <c r="E90" s="5">
        <v>250</v>
      </c>
      <c r="IR90" s="9"/>
    </row>
    <row r="91" spans="1:252" ht="15">
      <c r="A91" s="5" t="s">
        <v>317</v>
      </c>
      <c r="B91" s="5" t="s">
        <v>318</v>
      </c>
      <c r="C91" s="5">
        <v>125</v>
      </c>
      <c r="D91" s="5">
        <v>125</v>
      </c>
      <c r="E91" s="5">
        <v>125</v>
      </c>
      <c r="IR91" s="9"/>
    </row>
    <row r="92" spans="1:252" ht="15">
      <c r="A92" s="5" t="s">
        <v>319</v>
      </c>
      <c r="B92" s="5" t="s">
        <v>320</v>
      </c>
      <c r="C92" s="5">
        <v>2000</v>
      </c>
      <c r="D92" s="5">
        <v>2000</v>
      </c>
      <c r="E92" s="5">
        <v>2000</v>
      </c>
      <c r="IR92" s="9"/>
    </row>
    <row r="93" spans="1:252" ht="15">
      <c r="A93" s="5" t="s">
        <v>321</v>
      </c>
      <c r="B93" s="5" t="s">
        <v>322</v>
      </c>
      <c r="C93" s="5">
        <v>2000</v>
      </c>
      <c r="D93" s="5">
        <v>2000</v>
      </c>
      <c r="E93" s="5">
        <v>2000</v>
      </c>
      <c r="IR93" s="9"/>
    </row>
    <row r="94" spans="1:252" ht="15">
      <c r="A94" s="5" t="s">
        <v>323</v>
      </c>
      <c r="B94" s="5" t="s">
        <v>324</v>
      </c>
      <c r="C94" s="5">
        <v>1000</v>
      </c>
      <c r="D94" s="5">
        <v>1000</v>
      </c>
      <c r="E94" s="5">
        <v>1000</v>
      </c>
      <c r="IR94" s="9"/>
    </row>
    <row r="95" spans="1:252" ht="15">
      <c r="A95" s="5" t="s">
        <v>325</v>
      </c>
      <c r="B95" s="5" t="s">
        <v>326</v>
      </c>
      <c r="C95" s="5">
        <v>2000</v>
      </c>
      <c r="D95" s="5">
        <v>2000</v>
      </c>
      <c r="E95" s="5">
        <v>2000</v>
      </c>
      <c r="IR95" s="9"/>
    </row>
    <row r="96" spans="1:252" ht="15">
      <c r="A96" s="5" t="s">
        <v>327</v>
      </c>
      <c r="B96" s="5" t="s">
        <v>328</v>
      </c>
      <c r="C96" s="5">
        <v>2000</v>
      </c>
      <c r="D96" s="5">
        <v>2000</v>
      </c>
      <c r="E96" s="5">
        <v>2000</v>
      </c>
      <c r="IR96" s="9"/>
    </row>
    <row r="97" spans="1:252" ht="15">
      <c r="A97" s="5" t="s">
        <v>329</v>
      </c>
      <c r="B97" s="5" t="s">
        <v>330</v>
      </c>
      <c r="C97" s="5">
        <v>2000</v>
      </c>
      <c r="D97" s="5">
        <v>2000</v>
      </c>
      <c r="E97" s="5">
        <v>2000</v>
      </c>
      <c r="IR97" s="9"/>
    </row>
    <row r="98" spans="1:252" ht="15">
      <c r="A98" s="5" t="s">
        <v>331</v>
      </c>
      <c r="B98" s="5" t="s">
        <v>332</v>
      </c>
      <c r="C98" s="5">
        <v>500</v>
      </c>
      <c r="D98" s="5">
        <v>500</v>
      </c>
      <c r="E98" s="5">
        <v>500</v>
      </c>
      <c r="IR98" s="9"/>
    </row>
    <row r="99" spans="1:252" ht="15">
      <c r="A99" s="5" t="s">
        <v>333</v>
      </c>
      <c r="B99" s="5" t="s">
        <v>334</v>
      </c>
      <c r="C99" s="5">
        <v>4000</v>
      </c>
      <c r="D99" s="5">
        <v>4000</v>
      </c>
      <c r="E99" s="5">
        <v>4000</v>
      </c>
      <c r="IR99" s="9"/>
    </row>
    <row r="100" spans="1:252" ht="15">
      <c r="A100" s="5" t="s">
        <v>335</v>
      </c>
      <c r="B100" s="5" t="s">
        <v>336</v>
      </c>
      <c r="C100" s="5">
        <v>2000</v>
      </c>
      <c r="D100" s="5">
        <v>2000</v>
      </c>
      <c r="E100" s="5">
        <v>2000</v>
      </c>
      <c r="IR100" s="9"/>
    </row>
    <row r="101" spans="1:252" ht="15">
      <c r="A101" s="5" t="s">
        <v>337</v>
      </c>
      <c r="B101" s="5" t="s">
        <v>338</v>
      </c>
      <c r="C101" s="5">
        <v>250</v>
      </c>
      <c r="D101" s="5">
        <v>250</v>
      </c>
      <c r="E101" s="5">
        <v>250</v>
      </c>
      <c r="IR101" s="9"/>
    </row>
    <row r="102" spans="1:252" ht="15">
      <c r="A102" s="5" t="s">
        <v>339</v>
      </c>
      <c r="B102" s="5" t="s">
        <v>340</v>
      </c>
      <c r="C102" s="5">
        <v>2000</v>
      </c>
      <c r="D102" s="5">
        <v>2000</v>
      </c>
      <c r="E102" s="5">
        <v>2000</v>
      </c>
      <c r="IR102" s="9"/>
    </row>
    <row r="103" spans="1:252" ht="15">
      <c r="A103" s="5" t="s">
        <v>341</v>
      </c>
      <c r="B103" s="5" t="s">
        <v>342</v>
      </c>
      <c r="C103" s="5">
        <v>1000</v>
      </c>
      <c r="D103" s="5">
        <v>1000</v>
      </c>
      <c r="E103" s="5">
        <v>1000</v>
      </c>
      <c r="IR103" s="9"/>
    </row>
    <row r="104" spans="1:252" ht="15">
      <c r="A104" s="5" t="s">
        <v>343</v>
      </c>
      <c r="B104" s="5" t="s">
        <v>344</v>
      </c>
      <c r="C104" s="5">
        <v>125</v>
      </c>
      <c r="D104" s="5">
        <v>125</v>
      </c>
      <c r="E104" s="5">
        <v>125</v>
      </c>
      <c r="IR104" s="9"/>
    </row>
    <row r="105" spans="1:252" ht="15">
      <c r="A105" s="5" t="s">
        <v>345</v>
      </c>
      <c r="B105" s="5" t="s">
        <v>346</v>
      </c>
      <c r="C105" s="5">
        <v>500</v>
      </c>
      <c r="D105" s="5">
        <v>500</v>
      </c>
      <c r="E105" s="5">
        <v>500</v>
      </c>
      <c r="IR105" s="9"/>
    </row>
    <row r="106" spans="1:252" ht="15">
      <c r="A106" s="5" t="s">
        <v>347</v>
      </c>
      <c r="B106" s="5" t="s">
        <v>348</v>
      </c>
      <c r="C106" s="5">
        <v>500</v>
      </c>
      <c r="D106" s="5">
        <v>500</v>
      </c>
      <c r="E106" s="5">
        <v>500</v>
      </c>
      <c r="IR106" s="9"/>
    </row>
    <row r="107" spans="1:252" ht="15">
      <c r="A107" s="5" t="s">
        <v>349</v>
      </c>
      <c r="B107" s="5" t="s">
        <v>350</v>
      </c>
      <c r="C107" s="5">
        <v>1000</v>
      </c>
      <c r="D107" s="5">
        <v>1000</v>
      </c>
      <c r="E107" s="5">
        <v>1000</v>
      </c>
      <c r="IR107" s="9"/>
    </row>
    <row r="108" spans="1:252" ht="15">
      <c r="A108" s="5" t="s">
        <v>351</v>
      </c>
      <c r="B108" s="5" t="s">
        <v>352</v>
      </c>
      <c r="C108" s="5">
        <v>1000</v>
      </c>
      <c r="D108" s="5">
        <v>1000</v>
      </c>
      <c r="E108" s="5">
        <v>1000</v>
      </c>
      <c r="IR108" s="9"/>
    </row>
    <row r="109" spans="1:252" ht="15">
      <c r="A109" s="5" t="s">
        <v>353</v>
      </c>
      <c r="B109" s="5" t="s">
        <v>354</v>
      </c>
      <c r="C109" s="5">
        <v>1000</v>
      </c>
      <c r="D109" s="5">
        <v>1000</v>
      </c>
      <c r="E109" s="5">
        <v>1000</v>
      </c>
      <c r="IR109" s="9"/>
    </row>
    <row r="110" spans="1:252" ht="15">
      <c r="A110" s="5" t="s">
        <v>355</v>
      </c>
      <c r="B110" s="5" t="s">
        <v>356</v>
      </c>
      <c r="C110" s="5">
        <v>2000</v>
      </c>
      <c r="D110" s="5">
        <v>2000</v>
      </c>
      <c r="E110" s="5">
        <v>2000</v>
      </c>
      <c r="IR110" s="9"/>
    </row>
    <row r="111" spans="1:252" ht="15">
      <c r="A111" s="5" t="s">
        <v>357</v>
      </c>
      <c r="B111" s="5" t="s">
        <v>358</v>
      </c>
      <c r="C111" s="5">
        <v>1000</v>
      </c>
      <c r="D111" s="5">
        <v>1000</v>
      </c>
      <c r="E111" s="5">
        <v>1000</v>
      </c>
      <c r="IR111" s="10"/>
    </row>
    <row r="112" spans="1:252" ht="15">
      <c r="A112" s="5" t="s">
        <v>359</v>
      </c>
      <c r="B112" s="5" t="s">
        <v>360</v>
      </c>
      <c r="C112" s="5">
        <v>2000</v>
      </c>
      <c r="D112" s="5">
        <v>2000</v>
      </c>
      <c r="E112" s="5">
        <v>2000</v>
      </c>
      <c r="IR112" s="11"/>
    </row>
    <row r="113" spans="1:252" ht="15">
      <c r="A113" s="5" t="s">
        <v>361</v>
      </c>
      <c r="B113" s="5" t="s">
        <v>362</v>
      </c>
      <c r="C113" s="5">
        <v>125</v>
      </c>
      <c r="D113" s="5">
        <v>125</v>
      </c>
      <c r="E113" s="5">
        <v>125</v>
      </c>
      <c r="IR113" s="11"/>
    </row>
    <row r="114" spans="1:252" ht="15">
      <c r="A114" s="5" t="s">
        <v>363</v>
      </c>
      <c r="B114" s="5" t="s">
        <v>364</v>
      </c>
      <c r="C114" s="5">
        <v>500</v>
      </c>
      <c r="D114" s="5">
        <v>500</v>
      </c>
      <c r="E114" s="5">
        <v>500</v>
      </c>
      <c r="IR114" s="11"/>
    </row>
    <row r="115" spans="1:252" ht="15">
      <c r="A115" s="5" t="s">
        <v>365</v>
      </c>
      <c r="B115" s="5" t="s">
        <v>366</v>
      </c>
      <c r="C115" s="5">
        <v>1000</v>
      </c>
      <c r="D115" s="5">
        <v>1000</v>
      </c>
      <c r="E115" s="5">
        <v>1000</v>
      </c>
      <c r="IR115" s="11"/>
    </row>
    <row r="116" spans="1:252" ht="15">
      <c r="A116" s="5" t="s">
        <v>367</v>
      </c>
      <c r="B116" s="5" t="s">
        <v>368</v>
      </c>
      <c r="C116" s="5">
        <v>4000</v>
      </c>
      <c r="D116" s="5">
        <v>4000</v>
      </c>
      <c r="E116" s="5">
        <v>4000</v>
      </c>
      <c r="IR116" s="11"/>
    </row>
    <row r="117" spans="1:252" ht="15">
      <c r="A117" s="5" t="s">
        <v>369</v>
      </c>
      <c r="B117" s="5" t="s">
        <v>370</v>
      </c>
      <c r="C117" s="5">
        <v>125</v>
      </c>
      <c r="D117" s="5">
        <v>125</v>
      </c>
      <c r="E117" s="5">
        <v>125</v>
      </c>
      <c r="IR117" s="11"/>
    </row>
    <row r="118" spans="1:252" ht="15">
      <c r="A118" s="5" t="s">
        <v>371</v>
      </c>
      <c r="B118" s="5" t="s">
        <v>372</v>
      </c>
      <c r="C118" s="5">
        <v>2000</v>
      </c>
      <c r="D118" s="5">
        <v>2000</v>
      </c>
      <c r="E118" s="5">
        <v>2000</v>
      </c>
      <c r="IR118" s="11"/>
    </row>
    <row r="119" spans="1:252" ht="15">
      <c r="A119" s="5" t="s">
        <v>373</v>
      </c>
      <c r="B119" s="5" t="s">
        <v>374</v>
      </c>
      <c r="C119" s="5">
        <v>500</v>
      </c>
      <c r="D119" s="5">
        <v>500</v>
      </c>
      <c r="E119" s="5">
        <v>500</v>
      </c>
      <c r="IR119" s="11"/>
    </row>
    <row r="120" spans="1:252" ht="15">
      <c r="A120" s="5" t="s">
        <v>375</v>
      </c>
      <c r="B120" s="5" t="s">
        <v>376</v>
      </c>
      <c r="C120" s="5">
        <v>2000</v>
      </c>
      <c r="D120" s="5">
        <v>2000</v>
      </c>
      <c r="E120" s="5">
        <v>2000</v>
      </c>
      <c r="IR120" s="11"/>
    </row>
    <row r="121" spans="1:252" ht="15">
      <c r="A121" s="5" t="s">
        <v>377</v>
      </c>
      <c r="B121" s="5" t="s">
        <v>378</v>
      </c>
      <c r="C121" s="5">
        <v>2000</v>
      </c>
      <c r="D121" s="5">
        <v>2000</v>
      </c>
      <c r="E121" s="5">
        <v>2000</v>
      </c>
      <c r="IR121" s="11"/>
    </row>
    <row r="122" spans="1:252" ht="15">
      <c r="A122" s="5" t="s">
        <v>379</v>
      </c>
      <c r="B122" s="5" t="s">
        <v>380</v>
      </c>
      <c r="C122" s="5">
        <v>4000</v>
      </c>
      <c r="D122" s="5">
        <v>4000</v>
      </c>
      <c r="E122" s="5">
        <v>4000</v>
      </c>
      <c r="IR122" s="11"/>
    </row>
    <row r="123" spans="1:252" ht="15">
      <c r="A123" s="5" t="s">
        <v>381</v>
      </c>
      <c r="B123" s="5" t="s">
        <v>382</v>
      </c>
      <c r="C123" s="5">
        <v>1000</v>
      </c>
      <c r="D123" s="5">
        <v>1000</v>
      </c>
      <c r="E123" s="5">
        <v>1000</v>
      </c>
      <c r="IR123" s="11"/>
    </row>
    <row r="124" spans="1:252" ht="15">
      <c r="A124" s="5" t="s">
        <v>383</v>
      </c>
      <c r="B124" s="5" t="s">
        <v>384</v>
      </c>
      <c r="C124" s="5">
        <v>1000</v>
      </c>
      <c r="D124" s="5">
        <v>1000</v>
      </c>
      <c r="E124" s="5">
        <v>1000</v>
      </c>
      <c r="IR124" s="11"/>
    </row>
    <row r="125" spans="1:252" ht="15">
      <c r="A125" s="5" t="s">
        <v>385</v>
      </c>
      <c r="B125" s="5" t="s">
        <v>386</v>
      </c>
      <c r="C125" s="5">
        <v>1000</v>
      </c>
      <c r="D125" s="5">
        <v>1000</v>
      </c>
      <c r="E125" s="5">
        <v>1000</v>
      </c>
      <c r="IR125" s="11"/>
    </row>
    <row r="126" spans="1:252" ht="15">
      <c r="A126" s="5" t="s">
        <v>387</v>
      </c>
      <c r="B126" s="5" t="s">
        <v>388</v>
      </c>
      <c r="C126" s="5">
        <v>4000</v>
      </c>
      <c r="D126" s="5">
        <v>4000</v>
      </c>
      <c r="E126" s="5">
        <v>4000</v>
      </c>
      <c r="IR126" s="11"/>
    </row>
    <row r="127" spans="1:252" ht="15">
      <c r="A127" s="5" t="s">
        <v>389</v>
      </c>
      <c r="B127" s="5" t="s">
        <v>390</v>
      </c>
      <c r="C127" s="5">
        <v>8000</v>
      </c>
      <c r="D127" s="5">
        <v>8000</v>
      </c>
      <c r="E127" s="5">
        <v>8000</v>
      </c>
      <c r="IR127" s="11"/>
    </row>
    <row r="128" spans="1:252" ht="15">
      <c r="A128" s="5" t="s">
        <v>391</v>
      </c>
      <c r="B128" s="5" t="s">
        <v>392</v>
      </c>
      <c r="C128" s="5">
        <v>1000</v>
      </c>
      <c r="D128" s="5">
        <v>1000</v>
      </c>
      <c r="E128" s="5">
        <v>1000</v>
      </c>
      <c r="IR128" s="11"/>
    </row>
    <row r="129" spans="1:252" ht="15">
      <c r="A129" s="5" t="s">
        <v>393</v>
      </c>
      <c r="B129" s="5" t="s">
        <v>394</v>
      </c>
      <c r="C129" s="5">
        <v>4000</v>
      </c>
      <c r="D129" s="5">
        <v>4000</v>
      </c>
      <c r="E129" s="5">
        <v>4000</v>
      </c>
      <c r="IR129" s="11"/>
    </row>
    <row r="130" spans="1:252" ht="15">
      <c r="A130" s="5" t="s">
        <v>395</v>
      </c>
      <c r="B130" s="5" t="s">
        <v>396</v>
      </c>
      <c r="C130" s="5">
        <v>2000</v>
      </c>
      <c r="D130" s="5">
        <v>2000</v>
      </c>
      <c r="E130" s="5">
        <v>2000</v>
      </c>
      <c r="IR130" s="11"/>
    </row>
    <row r="131" spans="1:252" ht="15">
      <c r="A131" s="5" t="s">
        <v>397</v>
      </c>
      <c r="B131" s="5" t="s">
        <v>398</v>
      </c>
      <c r="C131" s="5">
        <v>500</v>
      </c>
      <c r="D131" s="5">
        <v>500</v>
      </c>
      <c r="E131" s="5">
        <v>500</v>
      </c>
      <c r="IR131" s="11"/>
    </row>
    <row r="132" spans="1:252" ht="15">
      <c r="A132" s="5" t="s">
        <v>399</v>
      </c>
      <c r="B132" s="5" t="s">
        <v>400</v>
      </c>
      <c r="C132" s="5">
        <v>10000</v>
      </c>
      <c r="D132" s="5">
        <v>10000</v>
      </c>
      <c r="E132" s="5">
        <v>10000</v>
      </c>
      <c r="IR132" s="11"/>
    </row>
    <row r="133" spans="1:252" ht="15">
      <c r="A133" s="5" t="s">
        <v>401</v>
      </c>
      <c r="B133" s="5" t="s">
        <v>402</v>
      </c>
      <c r="C133" s="5">
        <v>250</v>
      </c>
      <c r="D133" s="5">
        <v>250</v>
      </c>
      <c r="E133" s="5">
        <v>250</v>
      </c>
      <c r="IR133" s="11"/>
    </row>
    <row r="134" spans="1:252" ht="15">
      <c r="A134" s="5" t="s">
        <v>403</v>
      </c>
      <c r="B134" s="5" t="s">
        <v>404</v>
      </c>
      <c r="C134" s="5">
        <v>9000</v>
      </c>
      <c r="D134" s="5">
        <v>9000</v>
      </c>
      <c r="E134" s="5">
        <v>9000</v>
      </c>
      <c r="IR134" s="11"/>
    </row>
    <row r="135" spans="1:252" ht="15">
      <c r="A135" s="5" t="s">
        <v>405</v>
      </c>
      <c r="B135" s="5" t="s">
        <v>406</v>
      </c>
      <c r="C135" s="5">
        <v>4000</v>
      </c>
      <c r="D135" s="5">
        <v>4000</v>
      </c>
      <c r="E135" s="5">
        <v>4000</v>
      </c>
      <c r="IR135" s="11"/>
    </row>
    <row r="136" spans="1:252" ht="15">
      <c r="A136" s="5" t="s">
        <v>407</v>
      </c>
      <c r="B136" s="5" t="s">
        <v>408</v>
      </c>
      <c r="C136" s="5">
        <v>1000</v>
      </c>
      <c r="D136" s="5">
        <v>1000</v>
      </c>
      <c r="E136" s="5">
        <v>1000</v>
      </c>
      <c r="IR136" s="11"/>
    </row>
    <row r="137" spans="1:252" ht="15">
      <c r="A137" s="5" t="s">
        <v>409</v>
      </c>
      <c r="B137" s="5" t="s">
        <v>410</v>
      </c>
      <c r="C137" s="5">
        <v>125</v>
      </c>
      <c r="D137" s="5">
        <v>125</v>
      </c>
      <c r="E137" s="5">
        <v>125</v>
      </c>
      <c r="IR137" s="11"/>
    </row>
    <row r="138" spans="1:252" ht="15">
      <c r="A138" s="5" t="s">
        <v>411</v>
      </c>
      <c r="B138" s="5" t="s">
        <v>412</v>
      </c>
      <c r="C138" s="5">
        <v>1000</v>
      </c>
      <c r="D138" s="5">
        <v>1000</v>
      </c>
      <c r="E138" s="5">
        <v>1000</v>
      </c>
      <c r="IR138" s="11"/>
    </row>
    <row r="139" spans="1:252" ht="15">
      <c r="A139" s="5" t="s">
        <v>413</v>
      </c>
      <c r="B139" s="5" t="s">
        <v>414</v>
      </c>
      <c r="C139" s="5">
        <v>15000</v>
      </c>
      <c r="D139" s="5">
        <v>15000</v>
      </c>
      <c r="E139" s="5">
        <v>15000</v>
      </c>
      <c r="IR139" s="11"/>
    </row>
    <row r="140" spans="1:252" ht="15">
      <c r="A140" s="5" t="s">
        <v>415</v>
      </c>
      <c r="B140" s="5" t="s">
        <v>416</v>
      </c>
      <c r="C140" s="5">
        <v>4000</v>
      </c>
      <c r="D140" s="5">
        <v>4000</v>
      </c>
      <c r="E140" s="5">
        <v>4000</v>
      </c>
      <c r="IR140" s="11"/>
    </row>
    <row r="141" spans="1:252" ht="15">
      <c r="A141" s="5" t="s">
        <v>417</v>
      </c>
      <c r="B141" s="5" t="s">
        <v>418</v>
      </c>
      <c r="C141" s="5">
        <v>125</v>
      </c>
      <c r="D141" s="5">
        <v>125</v>
      </c>
      <c r="E141" s="5">
        <v>125</v>
      </c>
      <c r="IR141" s="11"/>
    </row>
    <row r="142" spans="1:252" ht="15">
      <c r="A142" s="5" t="s">
        <v>419</v>
      </c>
      <c r="B142" s="5" t="s">
        <v>420</v>
      </c>
      <c r="C142" s="5">
        <v>4000</v>
      </c>
      <c r="D142" s="5">
        <v>4000</v>
      </c>
      <c r="E142" s="5">
        <v>4000</v>
      </c>
      <c r="IR142" s="11"/>
    </row>
    <row r="143" spans="1:252" ht="15">
      <c r="A143" s="5" t="s">
        <v>421</v>
      </c>
      <c r="B143" s="5" t="s">
        <v>422</v>
      </c>
      <c r="C143" s="5">
        <v>4000</v>
      </c>
      <c r="D143" s="5">
        <v>4000</v>
      </c>
      <c r="E143" s="5">
        <v>4000</v>
      </c>
      <c r="IR143" s="11"/>
    </row>
    <row r="144" spans="1:252" ht="15">
      <c r="A144" s="5" t="s">
        <v>423</v>
      </c>
      <c r="B144" s="5" t="s">
        <v>424</v>
      </c>
      <c r="C144" s="5">
        <v>250</v>
      </c>
      <c r="D144" s="5">
        <v>250</v>
      </c>
      <c r="E144" s="5">
        <v>250</v>
      </c>
      <c r="IR144" s="11"/>
    </row>
    <row r="145" spans="1:252" ht="15">
      <c r="A145" s="5" t="s">
        <v>425</v>
      </c>
      <c r="B145" s="5" t="s">
        <v>139</v>
      </c>
      <c r="C145" s="5">
        <v>1000</v>
      </c>
      <c r="D145" s="5">
        <v>1000</v>
      </c>
      <c r="E145" s="5">
        <v>1000</v>
      </c>
      <c r="IR145" s="11"/>
    </row>
    <row r="146" spans="1:252" ht="15">
      <c r="A146" s="5" t="s">
        <v>426</v>
      </c>
      <c r="B146" s="5" t="s">
        <v>427</v>
      </c>
      <c r="C146" s="5">
        <v>1000</v>
      </c>
      <c r="D146" s="5">
        <v>1000</v>
      </c>
      <c r="E146" s="5">
        <v>1000</v>
      </c>
      <c r="IR146" s="11"/>
    </row>
    <row r="147" spans="1:252" ht="15">
      <c r="A147" s="5" t="s">
        <v>428</v>
      </c>
      <c r="B147" s="5" t="s">
        <v>429</v>
      </c>
      <c r="C147" s="5">
        <v>17000</v>
      </c>
      <c r="D147" s="5">
        <v>17000</v>
      </c>
      <c r="E147" s="5">
        <v>17000</v>
      </c>
      <c r="IR147" s="11"/>
    </row>
    <row r="148" spans="1:252" ht="15">
      <c r="A148" s="5" t="s">
        <v>430</v>
      </c>
      <c r="B148" s="5" t="s">
        <v>431</v>
      </c>
      <c r="C148" s="5">
        <v>11000</v>
      </c>
      <c r="D148" s="5">
        <v>11000</v>
      </c>
      <c r="E148" s="5">
        <v>11000</v>
      </c>
      <c r="IR148" s="11"/>
    </row>
    <row r="149" spans="1:252" ht="15">
      <c r="A149" s="5" t="s">
        <v>432</v>
      </c>
      <c r="B149" s="5" t="s">
        <v>433</v>
      </c>
      <c r="C149" s="5">
        <v>125</v>
      </c>
      <c r="D149" s="5">
        <v>125</v>
      </c>
      <c r="E149" s="5">
        <v>125</v>
      </c>
      <c r="IR149" s="11"/>
    </row>
    <row r="150" spans="1:252" ht="15">
      <c r="A150" s="5" t="s">
        <v>434</v>
      </c>
      <c r="B150" s="5" t="s">
        <v>435</v>
      </c>
      <c r="C150" s="5">
        <v>12000</v>
      </c>
      <c r="D150" s="5">
        <v>12000</v>
      </c>
      <c r="E150" s="5">
        <v>12000</v>
      </c>
      <c r="IR150" s="11"/>
    </row>
    <row r="151" spans="1:252" ht="15">
      <c r="A151" s="6"/>
      <c r="B151" s="6"/>
      <c r="C151" s="7"/>
      <c r="D151" s="7"/>
      <c r="E151" s="7"/>
      <c r="IR151" s="11"/>
    </row>
    <row r="152" spans="1:252" ht="15">
      <c r="A152" s="6"/>
      <c r="B152" s="6"/>
      <c r="C152" s="7"/>
      <c r="D152" s="7"/>
      <c r="E152" s="7"/>
      <c r="IR152" s="11"/>
    </row>
    <row r="153" spans="1:252" ht="15">
      <c r="A153" s="6"/>
      <c r="B153" s="6"/>
      <c r="C153" s="7"/>
      <c r="D153" s="7"/>
      <c r="E153" s="7"/>
      <c r="IR153" s="11"/>
    </row>
    <row r="154" spans="1:252" ht="15">
      <c r="A154" s="6"/>
      <c r="B154" s="6"/>
      <c r="C154" s="7"/>
      <c r="D154" s="7"/>
      <c r="E154" s="7"/>
      <c r="IR154" s="11"/>
    </row>
    <row r="155" spans="1:252" ht="15">
      <c r="A155" s="6"/>
      <c r="B155" s="6"/>
      <c r="C155" s="7"/>
      <c r="D155" s="7"/>
      <c r="E155" s="7"/>
      <c r="IR155" s="11"/>
    </row>
    <row r="156" spans="1:252" ht="15">
      <c r="A156" s="6"/>
      <c r="B156" s="6"/>
      <c r="C156" s="7"/>
      <c r="D156" s="7"/>
      <c r="E156" s="7"/>
      <c r="IR156" s="11"/>
    </row>
    <row r="157" ht="15">
      <c r="IR157" s="11"/>
    </row>
    <row r="158" ht="15">
      <c r="IR158" s="11"/>
    </row>
    <row r="159" ht="15">
      <c r="IR159" s="11"/>
    </row>
    <row r="160" ht="15">
      <c r="IR160" s="11"/>
    </row>
    <row r="161" ht="15">
      <c r="IR161" s="11"/>
    </row>
    <row r="162" ht="15">
      <c r="IR162" s="11"/>
    </row>
    <row r="163" ht="15">
      <c r="IR163" s="11"/>
    </row>
    <row r="164" ht="15">
      <c r="IR164" s="11"/>
    </row>
    <row r="165" ht="15">
      <c r="IR165" s="11"/>
    </row>
    <row r="166" ht="15">
      <c r="IR166" s="11"/>
    </row>
    <row r="167" ht="15">
      <c r="IR167" s="11"/>
    </row>
    <row r="168" ht="15">
      <c r="IR168" s="11"/>
    </row>
    <row r="169" ht="15">
      <c r="IR169" s="11"/>
    </row>
    <row r="170" ht="15">
      <c r="IR170" s="11"/>
    </row>
    <row r="171" ht="15">
      <c r="IR171" s="11"/>
    </row>
    <row r="172" ht="15">
      <c r="IR172" s="11"/>
    </row>
    <row r="173" ht="15">
      <c r="IR173" s="11"/>
    </row>
    <row r="174" ht="15">
      <c r="IR174" s="11"/>
    </row>
    <row r="175" ht="15">
      <c r="IR175" s="11"/>
    </row>
    <row r="176" ht="15">
      <c r="IR176" s="11"/>
    </row>
    <row r="177" ht="15">
      <c r="IR177" s="11"/>
    </row>
    <row r="178" ht="15">
      <c r="IR178" s="11"/>
    </row>
    <row r="179" ht="15">
      <c r="IR179" s="11"/>
    </row>
    <row r="180" ht="15">
      <c r="IR180" s="11"/>
    </row>
    <row r="181" ht="15">
      <c r="IR181" s="11"/>
    </row>
    <row r="182" ht="15">
      <c r="IR182" s="11"/>
    </row>
    <row r="183" ht="15">
      <c r="IR183" s="11"/>
    </row>
    <row r="184" ht="15">
      <c r="IR184" s="11"/>
    </row>
    <row r="185" ht="15">
      <c r="IR185" s="11"/>
    </row>
    <row r="186" ht="15">
      <c r="IR186" s="11"/>
    </row>
    <row r="187" ht="15">
      <c r="IR187" s="11"/>
    </row>
    <row r="188" ht="15">
      <c r="IR188" s="11"/>
    </row>
    <row r="189" ht="15">
      <c r="IR189" s="11"/>
    </row>
    <row r="190" ht="15">
      <c r="IR190" s="11"/>
    </row>
    <row r="191" ht="15">
      <c r="IR191" s="11"/>
    </row>
    <row r="192" ht="15">
      <c r="IR192" s="11"/>
    </row>
    <row r="193" ht="15">
      <c r="IR193" s="11"/>
    </row>
    <row r="194" ht="15">
      <c r="IR194" s="11"/>
    </row>
    <row r="195" ht="15">
      <c r="IR195" s="11"/>
    </row>
    <row r="196" ht="15">
      <c r="IR196" s="11"/>
    </row>
    <row r="197" ht="15">
      <c r="IR197" s="11"/>
    </row>
    <row r="198" ht="15">
      <c r="IR198" s="11"/>
    </row>
    <row r="199" ht="15">
      <c r="IR199" s="11"/>
    </row>
    <row r="200" ht="15">
      <c r="IR200" s="11"/>
    </row>
    <row r="201" ht="15">
      <c r="IR201" s="11"/>
    </row>
    <row r="202" ht="15">
      <c r="IR202" s="11"/>
    </row>
    <row r="203" ht="15">
      <c r="IR203" s="11"/>
    </row>
    <row r="204" ht="15">
      <c r="IR204" s="11"/>
    </row>
    <row r="205" ht="15">
      <c r="IR205" s="11"/>
    </row>
    <row r="206" ht="15">
      <c r="IR206" s="11"/>
    </row>
    <row r="207" ht="15">
      <c r="IR207" s="11"/>
    </row>
    <row r="208" ht="15">
      <c r="IR208" s="11"/>
    </row>
    <row r="209" ht="15">
      <c r="IR209" s="11"/>
    </row>
    <row r="210" ht="15">
      <c r="IR210" s="11"/>
    </row>
    <row r="211" ht="15">
      <c r="IR211" s="11"/>
    </row>
    <row r="212" ht="15">
      <c r="IR212" s="11"/>
    </row>
    <row r="213" ht="15">
      <c r="IR213" s="11"/>
    </row>
    <row r="214" ht="15">
      <c r="IR214" s="11"/>
    </row>
    <row r="215" ht="15">
      <c r="IR215" s="11"/>
    </row>
    <row r="216" ht="15">
      <c r="IR216" s="11"/>
    </row>
    <row r="217" ht="15">
      <c r="IR217" s="11"/>
    </row>
    <row r="218" ht="15">
      <c r="IR218" s="11"/>
    </row>
    <row r="219" ht="15">
      <c r="IR219" s="11"/>
    </row>
    <row r="220" ht="15">
      <c r="IR220" s="11"/>
    </row>
    <row r="221" ht="15">
      <c r="IR221" s="11"/>
    </row>
    <row r="222" ht="15">
      <c r="IR222" s="11"/>
    </row>
    <row r="223" ht="15">
      <c r="IR223" s="11"/>
    </row>
    <row r="224" ht="15">
      <c r="IR224" s="11"/>
    </row>
    <row r="225" ht="15">
      <c r="IR225" s="11"/>
    </row>
    <row r="226" ht="15">
      <c r="IR226" s="11"/>
    </row>
    <row r="227" ht="15">
      <c r="IR227" s="11"/>
    </row>
    <row r="228" ht="15">
      <c r="IR228" s="11"/>
    </row>
    <row r="229" ht="15">
      <c r="IR229" s="11"/>
    </row>
    <row r="230" ht="15">
      <c r="IR230" s="11"/>
    </row>
    <row r="231" ht="15">
      <c r="IR231" s="11"/>
    </row>
    <row r="232" ht="15">
      <c r="IR232" s="11"/>
    </row>
    <row r="233" ht="15">
      <c r="IR233" s="11"/>
    </row>
    <row r="234" ht="15">
      <c r="IR234" s="11"/>
    </row>
    <row r="235" ht="15">
      <c r="IR235" s="11"/>
    </row>
    <row r="236" ht="15">
      <c r="IR236" s="11"/>
    </row>
    <row r="237" ht="15">
      <c r="IR237" s="11"/>
    </row>
    <row r="238" ht="15">
      <c r="IR238" s="11"/>
    </row>
    <row r="239" ht="15">
      <c r="IR239" s="11"/>
    </row>
    <row r="240" ht="15">
      <c r="IR240" s="11"/>
    </row>
    <row r="241" ht="15">
      <c r="IR241" s="11"/>
    </row>
    <row r="242" ht="15">
      <c r="IR242" s="11"/>
    </row>
    <row r="243" ht="15">
      <c r="IR243" s="11"/>
    </row>
    <row r="244" ht="15">
      <c r="IR244" s="11"/>
    </row>
    <row r="245" ht="15">
      <c r="IR245" s="11"/>
    </row>
    <row r="246" ht="15">
      <c r="IR246" s="11"/>
    </row>
    <row r="247" ht="15">
      <c r="IR247" s="11"/>
    </row>
    <row r="248" ht="15">
      <c r="IR248" s="11"/>
    </row>
    <row r="249" ht="15">
      <c r="IR249" s="11"/>
    </row>
    <row r="250" ht="15">
      <c r="IR250" s="11"/>
    </row>
    <row r="251" ht="15">
      <c r="IR251" s="11"/>
    </row>
    <row r="252" ht="15">
      <c r="IR252" s="11"/>
    </row>
    <row r="253" ht="15">
      <c r="IR253" s="11"/>
    </row>
    <row r="254" ht="15">
      <c r="IR254" s="11"/>
    </row>
    <row r="255" ht="15">
      <c r="IR255" s="11"/>
    </row>
    <row r="256" ht="15">
      <c r="IR256" s="11"/>
    </row>
    <row r="257" ht="15">
      <c r="IR257" s="11"/>
    </row>
    <row r="258" ht="15">
      <c r="IR258" s="11"/>
    </row>
    <row r="259" ht="15">
      <c r="IR259" s="11"/>
    </row>
    <row r="260" ht="15">
      <c r="IR260" s="11"/>
    </row>
    <row r="261" ht="15">
      <c r="IR261" s="11"/>
    </row>
    <row r="262" ht="15">
      <c r="IR262" s="11"/>
    </row>
    <row r="263" ht="15">
      <c r="IR263" s="11"/>
    </row>
    <row r="264" ht="15">
      <c r="IR264" s="11"/>
    </row>
    <row r="265" ht="15">
      <c r="IR265" s="11"/>
    </row>
    <row r="266" ht="15">
      <c r="IR266" s="11"/>
    </row>
    <row r="267" ht="15">
      <c r="IR267" s="11"/>
    </row>
    <row r="268" ht="15">
      <c r="IR268" s="11"/>
    </row>
    <row r="269" ht="15">
      <c r="IR269" s="11"/>
    </row>
    <row r="270" ht="15">
      <c r="IR270" s="11"/>
    </row>
    <row r="271" ht="15">
      <c r="IR271" s="11"/>
    </row>
    <row r="272" ht="15">
      <c r="IR272" s="11"/>
    </row>
    <row r="273" ht="15">
      <c r="IR273" s="11"/>
    </row>
    <row r="274" ht="15">
      <c r="IR274" s="11"/>
    </row>
    <row r="275" ht="15">
      <c r="IR275" s="11"/>
    </row>
    <row r="276" ht="15">
      <c r="IR276" s="11"/>
    </row>
    <row r="277" ht="15">
      <c r="IR277" s="11"/>
    </row>
    <row r="278" ht="15">
      <c r="IR278" s="11"/>
    </row>
    <row r="279" ht="15">
      <c r="IR279" s="11"/>
    </row>
    <row r="280" ht="15">
      <c r="IR280" s="11"/>
    </row>
    <row r="281" ht="15">
      <c r="IR281" s="11"/>
    </row>
    <row r="282" ht="15">
      <c r="IR282" s="11"/>
    </row>
    <row r="283" ht="15">
      <c r="IR283" s="11"/>
    </row>
    <row r="284" ht="15">
      <c r="IR284" s="11"/>
    </row>
    <row r="285" ht="15">
      <c r="IR285" s="11"/>
    </row>
    <row r="286" ht="15">
      <c r="IR286" s="11"/>
    </row>
    <row r="287" ht="15">
      <c r="IR287" s="11"/>
    </row>
    <row r="288" ht="15">
      <c r="IR288" s="11"/>
    </row>
    <row r="289" ht="15">
      <c r="IR289" s="11"/>
    </row>
    <row r="290" ht="15">
      <c r="IR290" s="11"/>
    </row>
    <row r="291" ht="15">
      <c r="IR291" s="11"/>
    </row>
    <row r="292" ht="15">
      <c r="IR292" s="11"/>
    </row>
    <row r="293" ht="15">
      <c r="IR293" s="11"/>
    </row>
    <row r="294" ht="15">
      <c r="IR294" s="11"/>
    </row>
    <row r="295" ht="15">
      <c r="IR295" s="11"/>
    </row>
    <row r="296" ht="15">
      <c r="IR296" s="11"/>
    </row>
    <row r="297" ht="15">
      <c r="IR297" s="11"/>
    </row>
    <row r="298" ht="15">
      <c r="IR298" s="11"/>
    </row>
    <row r="299" ht="15">
      <c r="IR299" s="11"/>
    </row>
    <row r="300" ht="15">
      <c r="IR300" s="11"/>
    </row>
    <row r="301" ht="15">
      <c r="IR301" s="11"/>
    </row>
    <row r="302" ht="15">
      <c r="IR302" s="11"/>
    </row>
    <row r="303" ht="15">
      <c r="IR303" s="11"/>
    </row>
    <row r="304" ht="15">
      <c r="IR304" s="11"/>
    </row>
    <row r="305" ht="15">
      <c r="IR305" s="11"/>
    </row>
    <row r="306" ht="15">
      <c r="IR306" s="11"/>
    </row>
    <row r="307" ht="15">
      <c r="IR307" s="11"/>
    </row>
    <row r="308" ht="15">
      <c r="IR308" s="11"/>
    </row>
    <row r="309" ht="15">
      <c r="IR309" s="11"/>
    </row>
    <row r="310" ht="15">
      <c r="IR310" s="11"/>
    </row>
    <row r="311" ht="15">
      <c r="IR311" s="11"/>
    </row>
    <row r="312" ht="15">
      <c r="IR312" s="11"/>
    </row>
    <row r="313" ht="15">
      <c r="IR313" s="11"/>
    </row>
    <row r="314" ht="15">
      <c r="IR314" s="11"/>
    </row>
    <row r="315" ht="15">
      <c r="IR315" s="11"/>
    </row>
    <row r="316" ht="15">
      <c r="IR316" s="11"/>
    </row>
    <row r="317" ht="15">
      <c r="IR317" s="11"/>
    </row>
    <row r="318" ht="15">
      <c r="IR318" s="11"/>
    </row>
    <row r="319" ht="15">
      <c r="IR319" s="11"/>
    </row>
    <row r="320" ht="15">
      <c r="IR320" s="11"/>
    </row>
    <row r="321" ht="15">
      <c r="IR321" s="11"/>
    </row>
    <row r="322" ht="15">
      <c r="IR322" s="11"/>
    </row>
    <row r="323" ht="15">
      <c r="IR323" s="11"/>
    </row>
    <row r="324" ht="15">
      <c r="IR324" s="11"/>
    </row>
    <row r="325" ht="15">
      <c r="IR325" s="11"/>
    </row>
    <row r="326" ht="15">
      <c r="IR326" s="11"/>
    </row>
    <row r="327" ht="15">
      <c r="IR327" s="11"/>
    </row>
    <row r="328" ht="15">
      <c r="IR328" s="11"/>
    </row>
    <row r="329" ht="15">
      <c r="IR329" s="11"/>
    </row>
    <row r="330" ht="15">
      <c r="IR330" s="11"/>
    </row>
    <row r="331" ht="15">
      <c r="IR331" s="11"/>
    </row>
    <row r="332" ht="15">
      <c r="IR332" s="11"/>
    </row>
    <row r="333" ht="15">
      <c r="IR333" s="11"/>
    </row>
    <row r="334" ht="15">
      <c r="IR334" s="11"/>
    </row>
    <row r="335" ht="15">
      <c r="IR335" s="11"/>
    </row>
    <row r="336" ht="15">
      <c r="IR336" s="11"/>
    </row>
    <row r="337" ht="15">
      <c r="IR337" s="11"/>
    </row>
    <row r="338" ht="15">
      <c r="IR338" s="11"/>
    </row>
    <row r="339" ht="15">
      <c r="IR339" s="11"/>
    </row>
    <row r="340" ht="15">
      <c r="IR340" s="11"/>
    </row>
    <row r="341" ht="15">
      <c r="IR341" s="11"/>
    </row>
    <row r="342" ht="15">
      <c r="IR342" s="11"/>
    </row>
    <row r="343" ht="15">
      <c r="IR343" s="11"/>
    </row>
    <row r="344" ht="15">
      <c r="IR344" s="11"/>
    </row>
    <row r="345" ht="15">
      <c r="IR345" s="11"/>
    </row>
    <row r="346" ht="15">
      <c r="IR346" s="11"/>
    </row>
    <row r="347" ht="15">
      <c r="IR347" s="11"/>
    </row>
    <row r="348" ht="15">
      <c r="IR348" s="11"/>
    </row>
    <row r="349" ht="15">
      <c r="IR349" s="11"/>
    </row>
    <row r="350" ht="15">
      <c r="IR350" s="11"/>
    </row>
    <row r="351" ht="15">
      <c r="IR351" s="11"/>
    </row>
    <row r="352" ht="15">
      <c r="IR352" s="11"/>
    </row>
    <row r="353" ht="15">
      <c r="IR353" s="11"/>
    </row>
    <row r="354" ht="15">
      <c r="IR354" s="11"/>
    </row>
    <row r="355" ht="15">
      <c r="IR355" s="11"/>
    </row>
    <row r="356" ht="15">
      <c r="IR356" s="11"/>
    </row>
    <row r="357" ht="15">
      <c r="IR357" s="11"/>
    </row>
    <row r="358" ht="15">
      <c r="IR358" s="11"/>
    </row>
    <row r="359" ht="15">
      <c r="IR359" s="11"/>
    </row>
    <row r="360" ht="15">
      <c r="IR360" s="11"/>
    </row>
    <row r="361" ht="15">
      <c r="IR361" s="11"/>
    </row>
    <row r="362" ht="15">
      <c r="IR362" s="11"/>
    </row>
    <row r="363" ht="15">
      <c r="IR363" s="11"/>
    </row>
    <row r="364" ht="15">
      <c r="IR364" s="11"/>
    </row>
    <row r="365" ht="15">
      <c r="IR365" s="11"/>
    </row>
    <row r="366" ht="15">
      <c r="IR366" s="11"/>
    </row>
    <row r="367" ht="15">
      <c r="IR367" s="11"/>
    </row>
    <row r="368" ht="15">
      <c r="IR368" s="11"/>
    </row>
    <row r="369" ht="15">
      <c r="IR369" s="11"/>
    </row>
    <row r="370" ht="15">
      <c r="IR370" s="11"/>
    </row>
    <row r="371" ht="15">
      <c r="IR371" s="11"/>
    </row>
    <row r="372" ht="15">
      <c r="IR372" s="11"/>
    </row>
    <row r="373" ht="15">
      <c r="IR373" s="11"/>
    </row>
    <row r="374" ht="15">
      <c r="IR374" s="11"/>
    </row>
    <row r="375" ht="15">
      <c r="IR375" s="11"/>
    </row>
    <row r="376" ht="15">
      <c r="IR376" s="11"/>
    </row>
    <row r="377" ht="15">
      <c r="IR377" s="11"/>
    </row>
    <row r="378" ht="15">
      <c r="IR378" s="11"/>
    </row>
    <row r="379" ht="15">
      <c r="IR379" s="11"/>
    </row>
    <row r="380" ht="15">
      <c r="IR380" s="11"/>
    </row>
    <row r="381" ht="15">
      <c r="IR381" s="11"/>
    </row>
    <row r="382" ht="15">
      <c r="IR382" s="11"/>
    </row>
    <row r="383" ht="15">
      <c r="IR383" s="11"/>
    </row>
    <row r="384" ht="15">
      <c r="IR384" s="11"/>
    </row>
    <row r="385" ht="15">
      <c r="IR385" s="11"/>
    </row>
    <row r="386" ht="15">
      <c r="IR386" s="11"/>
    </row>
    <row r="387" ht="15">
      <c r="IR387" s="11"/>
    </row>
    <row r="388" ht="15">
      <c r="IR388" s="11"/>
    </row>
    <row r="389" ht="15">
      <c r="IR389" s="11"/>
    </row>
    <row r="390" ht="15">
      <c r="IR390" s="11"/>
    </row>
    <row r="391" ht="15">
      <c r="IR391" s="11"/>
    </row>
    <row r="392" ht="15">
      <c r="IR392" s="11"/>
    </row>
    <row r="393" ht="15">
      <c r="IR393" s="11"/>
    </row>
    <row r="394" ht="15">
      <c r="IR394" s="11"/>
    </row>
    <row r="395" ht="15">
      <c r="IR395" s="11"/>
    </row>
    <row r="396" ht="15">
      <c r="IR396" s="11"/>
    </row>
    <row r="397" ht="15">
      <c r="IR397" s="11"/>
    </row>
    <row r="398" ht="15">
      <c r="IR398" s="11"/>
    </row>
    <row r="399" ht="15">
      <c r="IR399" s="11"/>
    </row>
    <row r="400" ht="15">
      <c r="IR400" s="11"/>
    </row>
    <row r="401" ht="15">
      <c r="IR401" s="11"/>
    </row>
    <row r="402" ht="15">
      <c r="IR402" s="11"/>
    </row>
    <row r="403" ht="15">
      <c r="IR403" s="11"/>
    </row>
    <row r="404" ht="15">
      <c r="IR404" s="11"/>
    </row>
    <row r="405" ht="15">
      <c r="IR405" s="11"/>
    </row>
    <row r="406" ht="15">
      <c r="IR406" s="11"/>
    </row>
    <row r="407" ht="15">
      <c r="IR407" s="11"/>
    </row>
    <row r="408" ht="15">
      <c r="IR408" s="11"/>
    </row>
    <row r="409" ht="15">
      <c r="IR409" s="11"/>
    </row>
    <row r="410" ht="15">
      <c r="IR410" s="11"/>
    </row>
    <row r="411" ht="15">
      <c r="IR411" s="11"/>
    </row>
    <row r="412" ht="15">
      <c r="IR412" s="11"/>
    </row>
    <row r="413" ht="15">
      <c r="IR413" s="11"/>
    </row>
    <row r="414" ht="15">
      <c r="IR414" s="11"/>
    </row>
    <row r="415" ht="15">
      <c r="IR415" s="11"/>
    </row>
    <row r="416" ht="15">
      <c r="IR416" s="11"/>
    </row>
    <row r="417" ht="15">
      <c r="IR417" s="11"/>
    </row>
    <row r="418" ht="15">
      <c r="IR418" s="11"/>
    </row>
    <row r="419" ht="15">
      <c r="IR419" s="11"/>
    </row>
    <row r="420" ht="15">
      <c r="IR420" s="11"/>
    </row>
    <row r="421" ht="15">
      <c r="IR421" s="11"/>
    </row>
    <row r="422" ht="15">
      <c r="IR422" s="11"/>
    </row>
    <row r="423" ht="15">
      <c r="IR423" s="11"/>
    </row>
    <row r="424" ht="15">
      <c r="IR424" s="11"/>
    </row>
    <row r="425" ht="15">
      <c r="IR425" s="11"/>
    </row>
    <row r="426" ht="15">
      <c r="IR426" s="11"/>
    </row>
    <row r="427" ht="15">
      <c r="IR427" s="11"/>
    </row>
    <row r="428" ht="15">
      <c r="IR428" s="11"/>
    </row>
    <row r="429" ht="15">
      <c r="IR429" s="11"/>
    </row>
    <row r="430" ht="15">
      <c r="IR430" s="11"/>
    </row>
    <row r="431" ht="15">
      <c r="IR431" s="11"/>
    </row>
    <row r="432" ht="15">
      <c r="IR432" s="11"/>
    </row>
    <row r="433" ht="15">
      <c r="IR433" s="11"/>
    </row>
    <row r="434" ht="15">
      <c r="IR434" s="11"/>
    </row>
    <row r="435" ht="15">
      <c r="IR435" s="11"/>
    </row>
    <row r="436" ht="15">
      <c r="IR436" s="11"/>
    </row>
    <row r="437" ht="15">
      <c r="IR437" s="11"/>
    </row>
    <row r="438" ht="15">
      <c r="IR438" s="11"/>
    </row>
    <row r="439" ht="15">
      <c r="IR439" s="11"/>
    </row>
    <row r="440" ht="15">
      <c r="IR440" s="11"/>
    </row>
    <row r="441" ht="15">
      <c r="IR441" s="11"/>
    </row>
    <row r="442" ht="15">
      <c r="IR442" s="11"/>
    </row>
    <row r="443" ht="15">
      <c r="IR443" s="11"/>
    </row>
    <row r="444" ht="15">
      <c r="IR444" s="11"/>
    </row>
    <row r="445" ht="15">
      <c r="IR445" s="11"/>
    </row>
    <row r="446" ht="15">
      <c r="IR446" s="11"/>
    </row>
    <row r="447" ht="15">
      <c r="IR447" s="11"/>
    </row>
    <row r="448" ht="15">
      <c r="IR448" s="11"/>
    </row>
    <row r="449" ht="15">
      <c r="IR449" s="11"/>
    </row>
    <row r="450" ht="15">
      <c r="IR450" s="11"/>
    </row>
    <row r="451" ht="15">
      <c r="IR451" s="11"/>
    </row>
    <row r="452" ht="15">
      <c r="IR452" s="11"/>
    </row>
    <row r="453" ht="15">
      <c r="IR453" s="11"/>
    </row>
    <row r="454" ht="15">
      <c r="IR454" s="11"/>
    </row>
    <row r="455" ht="15">
      <c r="IR455" s="11"/>
    </row>
    <row r="456" ht="15">
      <c r="IR456" s="11"/>
    </row>
    <row r="457" ht="15">
      <c r="IR457" s="11"/>
    </row>
    <row r="458" ht="15">
      <c r="IR458" s="11"/>
    </row>
    <row r="459" ht="15">
      <c r="IR459" s="11"/>
    </row>
    <row r="460" ht="15">
      <c r="IR460" s="11"/>
    </row>
    <row r="461" ht="15">
      <c r="IR461" s="11"/>
    </row>
    <row r="462" ht="15">
      <c r="IR462" s="11"/>
    </row>
    <row r="463" ht="15">
      <c r="IR463" s="11"/>
    </row>
    <row r="464" ht="15">
      <c r="IR464" s="11"/>
    </row>
    <row r="465" ht="15">
      <c r="IR465" s="11"/>
    </row>
    <row r="466" ht="15">
      <c r="IR466" s="11"/>
    </row>
    <row r="467" ht="15">
      <c r="IR467" s="11"/>
    </row>
    <row r="468" ht="15">
      <c r="IR468" s="11"/>
    </row>
    <row r="469" ht="15">
      <c r="IR469" s="11"/>
    </row>
    <row r="470" ht="15">
      <c r="IR470" s="11"/>
    </row>
    <row r="471" ht="15">
      <c r="IR471" s="11"/>
    </row>
    <row r="472" ht="15">
      <c r="IR472" s="11"/>
    </row>
    <row r="473" ht="15">
      <c r="IR473" s="11"/>
    </row>
    <row r="474" ht="15">
      <c r="IR474" s="11"/>
    </row>
    <row r="475" ht="15">
      <c r="IR475" s="11"/>
    </row>
    <row r="476" ht="15">
      <c r="IR476" s="11"/>
    </row>
    <row r="477" ht="15">
      <c r="IR477" s="11"/>
    </row>
    <row r="478" ht="15">
      <c r="IR478" s="11"/>
    </row>
    <row r="479" ht="15">
      <c r="IR479" s="11"/>
    </row>
    <row r="480" ht="15">
      <c r="IR480" s="11"/>
    </row>
    <row r="481" ht="15">
      <c r="IR481" s="11"/>
    </row>
    <row r="482" ht="15">
      <c r="IR482" s="11"/>
    </row>
    <row r="483" ht="15">
      <c r="IR483" s="11"/>
    </row>
    <row r="484" ht="15">
      <c r="IR484" s="11"/>
    </row>
    <row r="485" ht="15">
      <c r="IR485" s="11"/>
    </row>
    <row r="486" ht="15">
      <c r="IR486" s="11"/>
    </row>
    <row r="487" ht="15">
      <c r="IR487" s="11"/>
    </row>
    <row r="488" ht="15">
      <c r="IR488" s="11"/>
    </row>
    <row r="489" ht="15">
      <c r="IR489" s="11"/>
    </row>
    <row r="490" ht="15">
      <c r="IR490" s="11"/>
    </row>
    <row r="491" ht="15">
      <c r="IR491" s="11"/>
    </row>
    <row r="492" ht="15">
      <c r="IR492" s="11"/>
    </row>
    <row r="493" ht="15">
      <c r="IR493" s="11"/>
    </row>
    <row r="494" ht="15">
      <c r="IR494" s="11"/>
    </row>
    <row r="495" ht="15">
      <c r="IR495" s="11"/>
    </row>
    <row r="496" ht="15">
      <c r="IR496" s="11"/>
    </row>
    <row r="497" ht="15">
      <c r="IR497" s="11"/>
    </row>
    <row r="498" ht="15">
      <c r="IR498" s="11"/>
    </row>
    <row r="499" ht="15">
      <c r="IR499" s="11"/>
    </row>
    <row r="500" ht="15">
      <c r="IR500" s="11"/>
    </row>
    <row r="501" ht="15">
      <c r="IR501" s="11"/>
    </row>
    <row r="502" ht="15">
      <c r="IR502" s="11"/>
    </row>
    <row r="503" ht="15">
      <c r="IR503" s="11"/>
    </row>
    <row r="504" ht="15">
      <c r="IR504" s="11"/>
    </row>
    <row r="505" ht="15">
      <c r="IR505" s="11"/>
    </row>
    <row r="506" ht="15">
      <c r="IR506" s="11"/>
    </row>
    <row r="507" ht="15">
      <c r="IR507" s="11"/>
    </row>
    <row r="508" ht="15">
      <c r="IR508" s="11"/>
    </row>
    <row r="509" ht="15">
      <c r="IR509" s="11"/>
    </row>
    <row r="510" ht="15">
      <c r="IR510" s="11"/>
    </row>
    <row r="511" ht="15">
      <c r="IR511" s="11"/>
    </row>
    <row r="512" ht="15">
      <c r="IR512" s="11"/>
    </row>
    <row r="513" ht="15">
      <c r="IR513" s="11"/>
    </row>
    <row r="514" ht="15">
      <c r="IR514" s="11"/>
    </row>
    <row r="515" ht="15">
      <c r="IR515" s="11"/>
    </row>
    <row r="516" ht="15">
      <c r="IR516" s="11"/>
    </row>
    <row r="517" ht="15">
      <c r="IR517" s="11"/>
    </row>
    <row r="518" ht="15">
      <c r="IR518" s="11"/>
    </row>
    <row r="519" ht="15">
      <c r="IR519" s="11"/>
    </row>
    <row r="520" ht="15">
      <c r="IR520" s="11"/>
    </row>
    <row r="521" ht="15">
      <c r="IR521" s="11"/>
    </row>
    <row r="522" ht="15">
      <c r="IR522" s="11"/>
    </row>
    <row r="523" ht="15">
      <c r="IR523" s="11"/>
    </row>
    <row r="524" ht="15">
      <c r="IR524" s="11"/>
    </row>
    <row r="525" ht="15">
      <c r="IR525" s="11"/>
    </row>
    <row r="526" ht="15">
      <c r="IR526" s="11"/>
    </row>
    <row r="527" ht="15">
      <c r="IR527" s="11"/>
    </row>
    <row r="528" ht="15">
      <c r="IR528" s="11"/>
    </row>
    <row r="529" ht="15">
      <c r="IR529" s="11"/>
    </row>
    <row r="530" ht="15">
      <c r="IR530" s="11"/>
    </row>
    <row r="531" ht="15">
      <c r="IR531" s="11"/>
    </row>
    <row r="532" ht="15">
      <c r="IR532" s="11"/>
    </row>
    <row r="533" ht="15">
      <c r="IR533" s="11"/>
    </row>
    <row r="534" ht="15">
      <c r="IR534" s="11"/>
    </row>
    <row r="535" ht="15">
      <c r="IR535" s="11"/>
    </row>
    <row r="536" ht="15">
      <c r="IR536" s="11"/>
    </row>
    <row r="537" ht="15">
      <c r="IR537" s="11"/>
    </row>
    <row r="538" ht="15">
      <c r="IR538" s="11"/>
    </row>
    <row r="539" ht="15">
      <c r="IR539" s="11"/>
    </row>
    <row r="540" ht="15">
      <c r="IR540" s="11"/>
    </row>
    <row r="541" ht="15">
      <c r="IR541" s="11"/>
    </row>
    <row r="542" ht="15">
      <c r="IR542" s="11"/>
    </row>
    <row r="543" ht="15">
      <c r="IR543" s="11"/>
    </row>
    <row r="544" ht="15">
      <c r="IR544" s="11"/>
    </row>
    <row r="545" ht="15">
      <c r="IR545" s="11"/>
    </row>
    <row r="546" ht="15">
      <c r="IR546" s="11"/>
    </row>
    <row r="547" ht="15">
      <c r="IR547" s="11"/>
    </row>
    <row r="548" ht="15">
      <c r="IR548" s="11"/>
    </row>
    <row r="549" ht="15">
      <c r="IR549" s="11"/>
    </row>
    <row r="550" ht="15">
      <c r="IR550" s="11"/>
    </row>
    <row r="551" ht="15">
      <c r="IR551" s="11"/>
    </row>
    <row r="552" ht="15">
      <c r="IR552" s="11"/>
    </row>
    <row r="553" ht="15">
      <c r="IR553" s="11"/>
    </row>
    <row r="554" ht="15">
      <c r="IR554" s="11"/>
    </row>
    <row r="555" ht="15">
      <c r="IR555" s="11"/>
    </row>
    <row r="556" ht="15">
      <c r="IR556" s="11"/>
    </row>
    <row r="557" ht="15">
      <c r="IR557" s="11"/>
    </row>
    <row r="558" ht="15">
      <c r="IR558" s="11"/>
    </row>
    <row r="559" ht="15">
      <c r="IR559" s="11"/>
    </row>
    <row r="560" ht="15">
      <c r="IR560" s="11"/>
    </row>
    <row r="561" ht="15">
      <c r="IR561" s="11"/>
    </row>
    <row r="562" ht="15">
      <c r="IR562" s="11"/>
    </row>
    <row r="563" ht="15">
      <c r="IR563" s="11"/>
    </row>
    <row r="564" ht="15">
      <c r="IR564" s="11"/>
    </row>
    <row r="565" ht="15">
      <c r="IR565" s="11"/>
    </row>
    <row r="566" ht="15">
      <c r="IR566" s="11"/>
    </row>
    <row r="567" ht="15">
      <c r="IR567" s="11"/>
    </row>
    <row r="568" ht="15">
      <c r="IR568" s="11"/>
    </row>
    <row r="569" ht="15">
      <c r="IR569" s="11"/>
    </row>
    <row r="570" ht="15">
      <c r="IR570" s="11"/>
    </row>
    <row r="571" ht="15">
      <c r="IR571" s="11"/>
    </row>
    <row r="572" ht="15">
      <c r="IR572" s="11"/>
    </row>
    <row r="573" ht="15">
      <c r="IR573" s="11"/>
    </row>
    <row r="574" ht="15">
      <c r="IR574" s="11"/>
    </row>
    <row r="575" ht="15">
      <c r="IR575" s="11"/>
    </row>
    <row r="576" ht="15">
      <c r="IR576" s="11"/>
    </row>
    <row r="577" ht="15">
      <c r="IR577" s="11"/>
    </row>
    <row r="578" ht="15">
      <c r="IR578" s="11"/>
    </row>
    <row r="579" ht="15">
      <c r="IR579" s="11"/>
    </row>
    <row r="580" ht="15">
      <c r="IR580" s="11"/>
    </row>
    <row r="581" ht="15">
      <c r="IR581" s="11"/>
    </row>
    <row r="582" ht="15">
      <c r="IR582" s="11"/>
    </row>
    <row r="583" ht="15">
      <c r="IR583" s="11"/>
    </row>
    <row r="584" ht="15">
      <c r="IR584" s="11"/>
    </row>
    <row r="585" ht="15">
      <c r="IR585" s="11"/>
    </row>
    <row r="586" ht="15">
      <c r="IR586" s="11"/>
    </row>
    <row r="587" ht="15">
      <c r="IR587" s="11"/>
    </row>
    <row r="588" ht="15">
      <c r="IR588" s="11"/>
    </row>
    <row r="589" ht="15">
      <c r="IR589" s="11"/>
    </row>
    <row r="590" ht="15">
      <c r="IR590" s="11"/>
    </row>
    <row r="591" ht="15">
      <c r="IR591" s="11"/>
    </row>
    <row r="592" ht="15">
      <c r="IR592" s="11"/>
    </row>
    <row r="593" ht="15">
      <c r="IR593" s="11"/>
    </row>
    <row r="594" ht="15">
      <c r="IR594" s="11"/>
    </row>
    <row r="595" ht="15">
      <c r="IR595" s="11"/>
    </row>
    <row r="596" ht="15">
      <c r="IR596" s="11"/>
    </row>
    <row r="597" ht="15">
      <c r="IR597" s="11"/>
    </row>
    <row r="598" ht="15">
      <c r="IR598" s="11"/>
    </row>
    <row r="599" ht="15">
      <c r="IR599" s="11"/>
    </row>
    <row r="600" ht="15">
      <c r="IR600" s="11"/>
    </row>
    <row r="601" ht="15">
      <c r="IR601" s="11"/>
    </row>
    <row r="602" ht="15">
      <c r="IR602" s="11"/>
    </row>
    <row r="603" ht="15">
      <c r="IR603" s="11"/>
    </row>
    <row r="604" ht="15">
      <c r="IR604" s="11"/>
    </row>
    <row r="605" ht="15">
      <c r="IR605" s="11"/>
    </row>
    <row r="606" ht="15">
      <c r="IR606" s="11"/>
    </row>
    <row r="607" ht="15">
      <c r="IR607" s="11"/>
    </row>
    <row r="608" ht="15">
      <c r="IR608" s="11"/>
    </row>
    <row r="609" ht="15">
      <c r="IR609" s="11"/>
    </row>
    <row r="610" ht="15">
      <c r="IR610" s="11"/>
    </row>
    <row r="611" ht="15">
      <c r="IR611" s="11"/>
    </row>
    <row r="612" ht="15">
      <c r="IR612" s="11"/>
    </row>
    <row r="613" ht="15">
      <c r="IR613" s="11"/>
    </row>
    <row r="614" ht="15">
      <c r="IR614" s="11"/>
    </row>
    <row r="615" ht="15">
      <c r="IR615" s="11"/>
    </row>
    <row r="616" ht="15">
      <c r="IR616" s="11"/>
    </row>
    <row r="617" ht="15">
      <c r="IR617" s="11"/>
    </row>
    <row r="618" ht="15">
      <c r="IR618" s="11"/>
    </row>
    <row r="619" ht="15">
      <c r="IR619" s="11"/>
    </row>
    <row r="620" ht="15">
      <c r="IR620" s="11"/>
    </row>
    <row r="621" ht="15">
      <c r="IR621" s="11"/>
    </row>
    <row r="622" ht="15">
      <c r="IR622" s="11"/>
    </row>
    <row r="623" ht="15">
      <c r="IR623" s="11"/>
    </row>
    <row r="624" ht="15">
      <c r="IR624" s="11"/>
    </row>
    <row r="625" ht="15">
      <c r="IR625" s="11"/>
    </row>
    <row r="626" ht="15">
      <c r="IR626" s="11"/>
    </row>
    <row r="627" ht="15">
      <c r="IR627" s="11"/>
    </row>
    <row r="628" ht="15">
      <c r="IR628" s="11"/>
    </row>
    <row r="629" ht="15">
      <c r="IR629" s="11"/>
    </row>
    <row r="630" ht="15">
      <c r="IR630" s="11"/>
    </row>
    <row r="631" ht="15">
      <c r="IR631" s="11"/>
    </row>
    <row r="632" ht="15">
      <c r="IR632" s="11"/>
    </row>
    <row r="633" ht="15">
      <c r="IR633" s="11"/>
    </row>
    <row r="634" ht="15">
      <c r="IR634" s="11"/>
    </row>
    <row r="635" ht="15">
      <c r="IR635" s="11"/>
    </row>
    <row r="636" ht="15">
      <c r="IR636" s="11"/>
    </row>
    <row r="637" ht="15">
      <c r="IR637" s="11"/>
    </row>
    <row r="638" ht="15">
      <c r="IR638" s="11"/>
    </row>
    <row r="639" ht="15">
      <c r="IR639" s="11"/>
    </row>
    <row r="640" ht="15">
      <c r="IR640" s="11"/>
    </row>
    <row r="641" ht="15">
      <c r="IR641" s="11"/>
    </row>
    <row r="642" ht="15">
      <c r="IR642" s="11"/>
    </row>
    <row r="643" ht="15">
      <c r="IR643" s="11"/>
    </row>
    <row r="644" ht="15">
      <c r="IR644" s="11"/>
    </row>
    <row r="645" ht="15">
      <c r="IR645" s="11"/>
    </row>
    <row r="646" ht="15">
      <c r="IR646" s="11"/>
    </row>
    <row r="647" ht="15">
      <c r="IR647" s="11"/>
    </row>
    <row r="648" ht="15">
      <c r="IR648" s="11"/>
    </row>
    <row r="649" ht="15">
      <c r="IR649" s="11"/>
    </row>
    <row r="650" ht="15">
      <c r="IR650" s="11"/>
    </row>
    <row r="651" ht="15">
      <c r="IR651" s="11"/>
    </row>
    <row r="652" ht="15">
      <c r="IR652" s="11"/>
    </row>
    <row r="653" ht="15">
      <c r="IR653" s="11"/>
    </row>
    <row r="654" ht="15">
      <c r="IR654" s="11"/>
    </row>
    <row r="655" ht="15">
      <c r="IR655" s="11"/>
    </row>
    <row r="656" ht="15">
      <c r="IR656" s="11"/>
    </row>
    <row r="657" ht="15">
      <c r="IR657" s="11"/>
    </row>
    <row r="658" ht="15">
      <c r="IR658" s="11"/>
    </row>
    <row r="659" ht="15">
      <c r="IR659" s="11"/>
    </row>
    <row r="660" ht="15">
      <c r="IR660" s="11"/>
    </row>
    <row r="661" ht="15">
      <c r="IR661" s="11"/>
    </row>
    <row r="662" ht="15">
      <c r="IR662" s="11"/>
    </row>
    <row r="663" ht="15">
      <c r="IR663" s="11"/>
    </row>
    <row r="664" ht="15">
      <c r="IR664" s="11"/>
    </row>
    <row r="665" ht="15">
      <c r="IR665" s="11"/>
    </row>
    <row r="666" ht="15">
      <c r="IR666" s="11"/>
    </row>
    <row r="667" ht="15">
      <c r="IR667" s="11"/>
    </row>
    <row r="668" ht="15">
      <c r="IR668" s="11"/>
    </row>
    <row r="669" ht="15">
      <c r="IR669" s="11"/>
    </row>
    <row r="670" ht="15">
      <c r="IR670" s="11"/>
    </row>
    <row r="671" ht="15">
      <c r="IR671" s="11"/>
    </row>
    <row r="672" ht="15">
      <c r="IR672" s="11"/>
    </row>
    <row r="673" ht="15">
      <c r="IR673" s="11"/>
    </row>
    <row r="674" ht="15">
      <c r="IR674" s="11"/>
    </row>
    <row r="675" ht="15">
      <c r="IR675" s="11"/>
    </row>
    <row r="676" ht="15">
      <c r="IR676" s="11"/>
    </row>
    <row r="677" ht="15">
      <c r="IR677" s="11"/>
    </row>
    <row r="678" ht="15">
      <c r="IR678" s="11"/>
    </row>
    <row r="679" ht="15">
      <c r="IR679" s="11"/>
    </row>
    <row r="680" ht="15">
      <c r="IR680" s="11"/>
    </row>
    <row r="681" ht="15">
      <c r="IR681" s="11"/>
    </row>
    <row r="682" ht="15">
      <c r="IR682" s="11"/>
    </row>
    <row r="683" ht="15">
      <c r="IR683" s="11"/>
    </row>
    <row r="684" ht="15">
      <c r="IR684" s="11"/>
    </row>
    <row r="685" ht="15">
      <c r="IR685" s="11"/>
    </row>
    <row r="686" ht="15">
      <c r="IR686" s="11"/>
    </row>
    <row r="687" ht="15">
      <c r="IR687" s="11"/>
    </row>
    <row r="688" ht="15">
      <c r="IR688" s="11"/>
    </row>
    <row r="689" ht="15">
      <c r="IR689" s="11"/>
    </row>
    <row r="690" ht="15">
      <c r="IR690" s="11"/>
    </row>
    <row r="691" ht="15">
      <c r="IR691" s="11"/>
    </row>
    <row r="692" ht="15">
      <c r="IR692" s="11"/>
    </row>
    <row r="693" ht="15">
      <c r="IR693" s="11"/>
    </row>
    <row r="694" ht="15">
      <c r="IR694" s="11"/>
    </row>
    <row r="695" ht="15">
      <c r="IR695" s="11"/>
    </row>
    <row r="696" ht="15">
      <c r="IR696" s="11"/>
    </row>
    <row r="697" ht="15">
      <c r="IR697" s="11"/>
    </row>
    <row r="698" ht="15">
      <c r="IR698" s="11"/>
    </row>
    <row r="699" ht="15">
      <c r="IR699" s="11"/>
    </row>
    <row r="700" ht="15">
      <c r="IR700" s="11"/>
    </row>
    <row r="701" ht="15">
      <c r="IR701" s="11"/>
    </row>
    <row r="702" ht="15">
      <c r="IR702" s="11"/>
    </row>
    <row r="703" ht="15">
      <c r="IR703" s="11"/>
    </row>
    <row r="704" ht="15">
      <c r="IR704" s="11"/>
    </row>
    <row r="705" ht="15">
      <c r="IR705" s="11"/>
    </row>
    <row r="706" ht="15">
      <c r="IR706" s="11"/>
    </row>
    <row r="707" ht="15">
      <c r="IR707" s="11"/>
    </row>
    <row r="708" ht="15">
      <c r="IR708" s="11"/>
    </row>
    <row r="709" ht="15">
      <c r="IR709" s="11"/>
    </row>
    <row r="710" ht="15">
      <c r="IR710" s="11"/>
    </row>
    <row r="711" ht="15">
      <c r="IR711" s="11"/>
    </row>
    <row r="712" ht="15">
      <c r="IR712" s="11"/>
    </row>
    <row r="713" ht="15">
      <c r="IR713" s="11"/>
    </row>
    <row r="714" ht="15">
      <c r="IR714" s="11"/>
    </row>
    <row r="715" ht="15">
      <c r="IR715" s="11"/>
    </row>
    <row r="716" ht="15">
      <c r="IR716" s="11"/>
    </row>
    <row r="717" ht="15">
      <c r="IR717" s="11"/>
    </row>
    <row r="718" ht="15">
      <c r="IR718" s="11"/>
    </row>
    <row r="719" ht="15">
      <c r="IR719" s="11"/>
    </row>
    <row r="720" ht="15">
      <c r="IR720" s="11"/>
    </row>
    <row r="721" ht="15">
      <c r="IR721" s="11"/>
    </row>
    <row r="722" ht="15">
      <c r="IR722" s="11"/>
    </row>
    <row r="723" ht="15">
      <c r="IR723" s="11"/>
    </row>
    <row r="724" ht="15">
      <c r="IR724" s="11"/>
    </row>
    <row r="725" ht="15">
      <c r="IR725" s="11"/>
    </row>
    <row r="726" ht="15">
      <c r="IR726" s="11"/>
    </row>
    <row r="727" ht="15">
      <c r="IR727" s="11"/>
    </row>
    <row r="728" ht="15">
      <c r="IR728" s="11"/>
    </row>
    <row r="729" ht="15">
      <c r="IR729" s="11"/>
    </row>
    <row r="730" ht="15">
      <c r="IR730" s="11"/>
    </row>
    <row r="731" ht="15">
      <c r="IR731" s="11"/>
    </row>
    <row r="732" ht="15">
      <c r="IR732" s="11"/>
    </row>
    <row r="733" ht="15">
      <c r="IR733" s="11"/>
    </row>
    <row r="734" ht="15">
      <c r="IR734" s="11"/>
    </row>
    <row r="735" ht="15">
      <c r="IR735" s="11"/>
    </row>
    <row r="736" ht="15">
      <c r="IR736" s="11"/>
    </row>
    <row r="737" ht="15">
      <c r="IR737" s="11"/>
    </row>
    <row r="738" ht="15">
      <c r="IR738" s="11"/>
    </row>
    <row r="739" ht="15">
      <c r="IR739" s="11"/>
    </row>
    <row r="740" ht="15">
      <c r="IR740" s="11"/>
    </row>
    <row r="741" ht="15">
      <c r="IR741" s="11"/>
    </row>
    <row r="742" ht="15">
      <c r="IR742" s="11"/>
    </row>
    <row r="743" ht="15">
      <c r="IR743" s="11"/>
    </row>
    <row r="744" ht="15">
      <c r="IR744" s="11"/>
    </row>
    <row r="745" ht="15">
      <c r="IR745" s="11"/>
    </row>
    <row r="746" ht="15">
      <c r="IR746" s="11"/>
    </row>
    <row r="747" ht="15">
      <c r="IR747" s="11"/>
    </row>
    <row r="748" ht="15">
      <c r="IR748" s="11"/>
    </row>
    <row r="749" ht="15">
      <c r="IR749" s="11"/>
    </row>
    <row r="750" ht="15">
      <c r="IR750" s="11"/>
    </row>
    <row r="751" ht="15">
      <c r="IR751" s="11"/>
    </row>
    <row r="752" ht="15">
      <c r="IR752" s="11"/>
    </row>
    <row r="753" ht="15">
      <c r="IR753" s="11"/>
    </row>
    <row r="754" ht="15">
      <c r="IR754" s="11"/>
    </row>
    <row r="755" ht="15">
      <c r="IR755" s="11"/>
    </row>
    <row r="756" ht="15">
      <c r="IR756" s="11"/>
    </row>
    <row r="757" ht="15">
      <c r="IR757" s="11"/>
    </row>
    <row r="758" ht="15">
      <c r="IR758" s="11"/>
    </row>
    <row r="759" ht="15">
      <c r="IR759" s="11"/>
    </row>
    <row r="760" ht="15">
      <c r="IR760" s="11"/>
    </row>
    <row r="761" ht="15">
      <c r="IR761" s="11"/>
    </row>
    <row r="762" ht="15">
      <c r="IR762" s="11"/>
    </row>
    <row r="763" ht="15">
      <c r="IR763" s="11"/>
    </row>
    <row r="764" ht="15">
      <c r="IR764" s="11"/>
    </row>
    <row r="765" ht="15">
      <c r="IR765" s="11"/>
    </row>
    <row r="766" ht="15">
      <c r="IR766" s="11"/>
    </row>
    <row r="767" ht="15">
      <c r="IR767" s="11"/>
    </row>
    <row r="768" ht="15">
      <c r="IR768" s="11"/>
    </row>
    <row r="769" ht="15">
      <c r="IR769" s="11"/>
    </row>
    <row r="770" ht="15">
      <c r="IR770" s="11"/>
    </row>
    <row r="771" ht="15">
      <c r="IR771" s="11"/>
    </row>
    <row r="772" ht="15">
      <c r="IR772" s="11"/>
    </row>
    <row r="773" ht="15">
      <c r="IR773" s="11"/>
    </row>
    <row r="774" ht="15">
      <c r="IR774" s="11"/>
    </row>
    <row r="775" ht="15">
      <c r="IR775" s="11"/>
    </row>
    <row r="776" ht="15">
      <c r="IR776" s="11"/>
    </row>
    <row r="777" ht="15">
      <c r="IR777" s="11"/>
    </row>
    <row r="778" ht="15">
      <c r="IR778" s="11"/>
    </row>
    <row r="779" ht="15">
      <c r="IR779" s="11"/>
    </row>
    <row r="780" ht="15">
      <c r="IR780" s="11"/>
    </row>
    <row r="781" ht="15">
      <c r="IR781" s="11"/>
    </row>
    <row r="782" ht="15">
      <c r="IR782" s="11"/>
    </row>
    <row r="783" ht="15">
      <c r="IR783" s="11"/>
    </row>
    <row r="784" ht="15">
      <c r="IR784" s="11"/>
    </row>
    <row r="785" ht="15">
      <c r="IR785" s="11"/>
    </row>
    <row r="786" ht="15">
      <c r="IR786" s="11"/>
    </row>
    <row r="787" ht="15">
      <c r="IR787" s="11"/>
    </row>
    <row r="788" ht="15">
      <c r="IR788" s="11"/>
    </row>
    <row r="789" ht="15">
      <c r="IR789" s="11"/>
    </row>
    <row r="790" ht="15">
      <c r="IR790" s="11"/>
    </row>
    <row r="791" ht="15">
      <c r="IR791" s="11"/>
    </row>
    <row r="792" ht="15">
      <c r="IR792" s="11"/>
    </row>
    <row r="793" ht="15">
      <c r="IR793" s="11"/>
    </row>
    <row r="794" ht="15">
      <c r="IR794" s="11"/>
    </row>
    <row r="795" ht="15">
      <c r="IR795" s="11"/>
    </row>
    <row r="796" ht="15">
      <c r="IR796" s="11"/>
    </row>
    <row r="797" ht="15">
      <c r="IR797" s="11"/>
    </row>
    <row r="798" ht="15">
      <c r="IR798" s="11"/>
    </row>
    <row r="799" ht="15">
      <c r="IR799" s="11"/>
    </row>
    <row r="800" ht="15">
      <c r="IR800" s="11"/>
    </row>
    <row r="801" ht="15">
      <c r="IR801" s="11"/>
    </row>
    <row r="802" ht="15">
      <c r="IR802" s="11"/>
    </row>
    <row r="803" ht="15">
      <c r="IR803" s="11"/>
    </row>
    <row r="804" ht="15">
      <c r="IR804" s="11"/>
    </row>
    <row r="805" ht="15">
      <c r="IR805" s="11"/>
    </row>
    <row r="806" ht="15">
      <c r="IR806" s="11"/>
    </row>
    <row r="807" ht="15">
      <c r="IR807" s="11"/>
    </row>
    <row r="808" ht="15">
      <c r="IR808" s="11"/>
    </row>
    <row r="809" ht="15">
      <c r="IR809" s="11"/>
    </row>
    <row r="810" ht="15">
      <c r="IR810" s="11"/>
    </row>
    <row r="811" ht="15">
      <c r="IR811" s="11"/>
    </row>
    <row r="812" ht="15">
      <c r="IR812" s="11"/>
    </row>
    <row r="813" ht="15">
      <c r="IR813" s="11"/>
    </row>
    <row r="814" ht="15">
      <c r="IR814" s="11"/>
    </row>
    <row r="815" ht="15">
      <c r="IR815" s="11"/>
    </row>
    <row r="816" ht="15">
      <c r="IR816" s="11"/>
    </row>
    <row r="817" ht="15">
      <c r="IR817" s="11"/>
    </row>
    <row r="818" ht="15">
      <c r="IR818" s="11"/>
    </row>
    <row r="819" ht="15">
      <c r="IR819" s="11"/>
    </row>
    <row r="820" ht="15">
      <c r="IR820" s="11"/>
    </row>
    <row r="821" ht="15">
      <c r="IR821" s="11"/>
    </row>
    <row r="822" ht="15">
      <c r="IR822" s="11"/>
    </row>
    <row r="823" ht="15">
      <c r="IR823" s="11"/>
    </row>
    <row r="824" ht="15">
      <c r="IR824" s="11"/>
    </row>
    <row r="825" ht="15">
      <c r="IR825" s="11"/>
    </row>
    <row r="826" ht="15">
      <c r="IR826" s="11"/>
    </row>
    <row r="827" ht="15">
      <c r="IR827" s="11"/>
    </row>
    <row r="828" ht="15">
      <c r="IR828" s="11"/>
    </row>
    <row r="829" ht="15">
      <c r="IR829" s="11"/>
    </row>
    <row r="830" ht="15">
      <c r="IR830" s="11"/>
    </row>
    <row r="831" ht="15">
      <c r="IR831" s="11"/>
    </row>
    <row r="832" ht="15">
      <c r="IR832" s="11"/>
    </row>
    <row r="833" ht="15">
      <c r="IR833" s="11"/>
    </row>
    <row r="834" ht="15">
      <c r="IR834" s="11"/>
    </row>
    <row r="835" ht="15">
      <c r="IR835" s="11"/>
    </row>
    <row r="836" ht="15">
      <c r="IR836" s="11"/>
    </row>
    <row r="837" ht="15">
      <c r="IR837" s="11"/>
    </row>
    <row r="838" ht="15">
      <c r="IR838" s="11"/>
    </row>
    <row r="839" ht="15">
      <c r="IR839" s="11"/>
    </row>
    <row r="840" ht="15">
      <c r="IR840" s="11"/>
    </row>
    <row r="841" ht="15">
      <c r="IR841" s="11"/>
    </row>
    <row r="842" ht="15">
      <c r="IR842" s="11"/>
    </row>
    <row r="843" ht="15">
      <c r="IR843" s="11"/>
    </row>
    <row r="844" ht="15">
      <c r="IR844" s="11"/>
    </row>
    <row r="845" ht="15">
      <c r="IR845" s="11"/>
    </row>
    <row r="846" ht="15">
      <c r="IR846" s="11"/>
    </row>
    <row r="847" ht="15">
      <c r="IR847" s="11"/>
    </row>
    <row r="848" ht="15">
      <c r="IR848" s="11"/>
    </row>
    <row r="849" ht="15">
      <c r="IR849" s="11"/>
    </row>
    <row r="850" ht="15">
      <c r="IR850" s="11"/>
    </row>
    <row r="851" ht="15">
      <c r="IR851" s="11"/>
    </row>
    <row r="852" ht="15">
      <c r="IR852" s="11"/>
    </row>
    <row r="853" ht="15">
      <c r="IR853" s="11"/>
    </row>
    <row r="854" ht="15">
      <c r="IR854" s="11"/>
    </row>
    <row r="855" ht="15">
      <c r="IR855" s="11"/>
    </row>
    <row r="856" ht="15">
      <c r="IR856" s="11"/>
    </row>
    <row r="857" ht="15">
      <c r="IR857" s="11"/>
    </row>
    <row r="858" ht="15">
      <c r="IR858" s="11"/>
    </row>
    <row r="859" ht="15">
      <c r="IR859" s="11"/>
    </row>
    <row r="860" ht="15">
      <c r="IR860" s="11"/>
    </row>
    <row r="861" ht="15">
      <c r="IR861" s="11"/>
    </row>
    <row r="862" ht="15">
      <c r="IR862" s="11"/>
    </row>
    <row r="863" ht="15">
      <c r="IR863" s="11"/>
    </row>
    <row r="864" ht="15">
      <c r="IR864" s="11"/>
    </row>
    <row r="865" ht="15">
      <c r="IR865" s="11"/>
    </row>
    <row r="866" ht="15">
      <c r="IR866" s="11"/>
    </row>
    <row r="867" ht="15">
      <c r="IR867" s="11"/>
    </row>
    <row r="868" ht="15">
      <c r="IR868" s="11"/>
    </row>
    <row r="869" ht="15">
      <c r="IR869" s="11"/>
    </row>
    <row r="870" ht="15">
      <c r="IR870" s="11"/>
    </row>
    <row r="871" ht="15">
      <c r="IR871" s="11"/>
    </row>
    <row r="872" ht="15">
      <c r="IR872" s="11"/>
    </row>
    <row r="873" ht="15">
      <c r="IR873" s="11"/>
    </row>
    <row r="874" ht="15">
      <c r="IR874" s="11"/>
    </row>
    <row r="875" ht="15">
      <c r="IR875" s="11"/>
    </row>
    <row r="876" ht="15">
      <c r="IR876" s="11"/>
    </row>
    <row r="877" ht="15">
      <c r="IR877" s="11"/>
    </row>
    <row r="878" ht="15">
      <c r="IR878" s="11"/>
    </row>
    <row r="879" ht="15">
      <c r="IR879" s="11"/>
    </row>
    <row r="880" ht="15">
      <c r="IR880" s="11"/>
    </row>
    <row r="881" ht="15">
      <c r="IR881" s="11"/>
    </row>
    <row r="882" ht="15">
      <c r="IR882" s="11"/>
    </row>
    <row r="883" ht="15">
      <c r="IR883" s="11"/>
    </row>
    <row r="884" ht="15">
      <c r="IR884" s="11"/>
    </row>
    <row r="885" ht="15">
      <c r="IR885" s="11"/>
    </row>
    <row r="886" ht="15">
      <c r="IR886" s="11"/>
    </row>
    <row r="887" ht="15">
      <c r="IR887" s="11"/>
    </row>
    <row r="888" ht="15">
      <c r="IR888" s="11"/>
    </row>
    <row r="889" ht="15">
      <c r="IR889" s="11"/>
    </row>
    <row r="890" ht="15">
      <c r="IR890" s="11"/>
    </row>
    <row r="891" ht="15">
      <c r="IR891" s="11"/>
    </row>
    <row r="892" ht="15">
      <c r="IR892" s="11"/>
    </row>
    <row r="893" ht="15">
      <c r="IR893" s="11"/>
    </row>
    <row r="894" ht="15">
      <c r="IR894" s="11"/>
    </row>
    <row r="895" ht="15">
      <c r="IR895" s="11"/>
    </row>
    <row r="896" ht="15">
      <c r="IR896" s="11"/>
    </row>
    <row r="897" ht="15">
      <c r="IR897" s="11"/>
    </row>
    <row r="898" ht="15">
      <c r="IR898" s="11"/>
    </row>
    <row r="899" ht="15">
      <c r="IR899" s="11"/>
    </row>
    <row r="900" ht="15">
      <c r="IR900" s="11"/>
    </row>
    <row r="901" ht="15">
      <c r="IR901" s="11"/>
    </row>
    <row r="902" ht="15">
      <c r="IR902" s="11"/>
    </row>
    <row r="903" ht="15">
      <c r="IR903" s="11"/>
    </row>
    <row r="904" ht="15">
      <c r="IR904" s="11"/>
    </row>
    <row r="905" ht="15">
      <c r="IR905" s="11"/>
    </row>
    <row r="906" ht="15">
      <c r="IR906" s="11"/>
    </row>
    <row r="907" ht="15">
      <c r="IR907" s="11"/>
    </row>
    <row r="908" ht="15">
      <c r="IR908" s="11"/>
    </row>
    <row r="909" ht="15">
      <c r="IR909" s="11"/>
    </row>
    <row r="910" ht="15">
      <c r="IR910" s="11"/>
    </row>
    <row r="911" ht="15">
      <c r="IR911" s="11"/>
    </row>
    <row r="912" ht="15">
      <c r="IR912" s="11"/>
    </row>
    <row r="913" ht="15">
      <c r="IR913" s="11"/>
    </row>
    <row r="914" ht="15">
      <c r="IR914" s="11"/>
    </row>
    <row r="915" ht="15">
      <c r="IR915" s="11"/>
    </row>
    <row r="916" ht="15">
      <c r="IR916" s="11"/>
    </row>
    <row r="917" ht="15">
      <c r="IR917" s="11"/>
    </row>
    <row r="918" ht="15">
      <c r="IR918" s="11"/>
    </row>
    <row r="919" ht="15">
      <c r="IR919" s="11"/>
    </row>
    <row r="920" ht="15">
      <c r="IR920" s="11"/>
    </row>
    <row r="921" ht="15">
      <c r="IR921" s="11"/>
    </row>
    <row r="922" ht="15">
      <c r="IR922" s="11"/>
    </row>
    <row r="923" ht="15">
      <c r="IR923" s="11"/>
    </row>
    <row r="924" ht="15">
      <c r="IR924" s="11"/>
    </row>
    <row r="925" ht="15">
      <c r="IR925" s="11"/>
    </row>
    <row r="926" ht="15">
      <c r="IR926" s="11"/>
    </row>
    <row r="927" ht="15">
      <c r="IR927" s="11"/>
    </row>
    <row r="928" ht="15">
      <c r="IR928" s="11"/>
    </row>
    <row r="929" ht="15">
      <c r="IR929" s="11"/>
    </row>
    <row r="930" ht="15">
      <c r="IR930" s="11"/>
    </row>
    <row r="931" ht="15">
      <c r="IR931" s="11"/>
    </row>
    <row r="932" ht="15">
      <c r="IR932" s="11"/>
    </row>
    <row r="933" ht="15">
      <c r="IR933" s="11"/>
    </row>
    <row r="934" ht="15">
      <c r="IR934" s="11"/>
    </row>
    <row r="935" ht="15">
      <c r="IR935" s="11"/>
    </row>
    <row r="936" ht="15">
      <c r="IR936" s="11"/>
    </row>
    <row r="937" ht="15">
      <c r="IR937" s="11"/>
    </row>
    <row r="938" ht="15">
      <c r="IR938" s="11"/>
    </row>
    <row r="939" ht="15">
      <c r="IR939" s="11"/>
    </row>
    <row r="940" ht="15">
      <c r="IR940" s="11"/>
    </row>
    <row r="941" ht="15">
      <c r="IR941" s="11"/>
    </row>
    <row r="942" ht="15">
      <c r="IR942" s="11"/>
    </row>
    <row r="943" ht="15">
      <c r="IR943" s="11"/>
    </row>
    <row r="944" ht="15">
      <c r="IR944" s="11"/>
    </row>
    <row r="945" ht="15">
      <c r="IR945" s="11"/>
    </row>
    <row r="946" ht="15">
      <c r="IR946" s="11"/>
    </row>
    <row r="947" ht="15">
      <c r="IR947" s="11"/>
    </row>
    <row r="948" ht="15">
      <c r="IR948" s="11"/>
    </row>
    <row r="949" ht="15">
      <c r="IR949" s="11"/>
    </row>
    <row r="950" ht="15">
      <c r="IR950" s="11"/>
    </row>
    <row r="951" ht="15">
      <c r="IR951" s="11"/>
    </row>
    <row r="952" ht="15">
      <c r="IR952" s="11"/>
    </row>
    <row r="953" ht="15">
      <c r="IR953" s="11"/>
    </row>
    <row r="954" ht="15">
      <c r="IR954" s="11"/>
    </row>
    <row r="955" ht="15">
      <c r="IR955" s="11"/>
    </row>
    <row r="956" ht="15">
      <c r="IR956" s="11"/>
    </row>
    <row r="957" ht="15">
      <c r="IR957" s="11"/>
    </row>
    <row r="958" ht="15">
      <c r="IR958" s="11"/>
    </row>
    <row r="959" ht="15">
      <c r="IR959" s="11"/>
    </row>
    <row r="960" ht="15">
      <c r="IR960" s="11"/>
    </row>
    <row r="961" ht="15">
      <c r="IR961" s="11"/>
    </row>
    <row r="962" ht="15">
      <c r="IR962" s="11"/>
    </row>
    <row r="963" ht="15">
      <c r="IR963" s="11"/>
    </row>
    <row r="964" ht="15">
      <c r="IR964" s="11"/>
    </row>
    <row r="965" ht="15">
      <c r="IR965" s="11"/>
    </row>
    <row r="966" ht="15">
      <c r="IR966" s="11"/>
    </row>
    <row r="967" ht="15">
      <c r="IR967" s="11"/>
    </row>
    <row r="968" ht="15">
      <c r="IR968" s="11"/>
    </row>
    <row r="969" ht="15">
      <c r="IR969" s="11"/>
    </row>
    <row r="970" ht="15">
      <c r="IR970" s="11"/>
    </row>
    <row r="971" ht="15">
      <c r="IR971" s="11"/>
    </row>
    <row r="972" ht="15">
      <c r="IR972" s="11"/>
    </row>
    <row r="973" ht="15">
      <c r="IR973" s="11"/>
    </row>
    <row r="974" ht="15">
      <c r="IR974" s="11"/>
    </row>
    <row r="975" ht="15">
      <c r="IR975" s="11"/>
    </row>
    <row r="976" ht="15">
      <c r="IR976" s="11"/>
    </row>
    <row r="977" ht="15">
      <c r="IR977" s="11"/>
    </row>
    <row r="978" ht="15">
      <c r="IR978" s="11"/>
    </row>
    <row r="979" ht="15">
      <c r="IR979" s="11"/>
    </row>
    <row r="980" ht="15">
      <c r="IR980" s="11"/>
    </row>
    <row r="981" ht="15">
      <c r="IR981" s="11"/>
    </row>
    <row r="982" ht="15">
      <c r="IR982" s="11"/>
    </row>
    <row r="983" ht="15">
      <c r="IR983" s="11"/>
    </row>
    <row r="984" ht="15">
      <c r="IR984" s="11"/>
    </row>
    <row r="985" ht="15">
      <c r="IR985" s="11"/>
    </row>
    <row r="986" ht="15">
      <c r="IR986" s="11"/>
    </row>
    <row r="987" ht="15">
      <c r="IR987" s="11"/>
    </row>
    <row r="988" ht="15">
      <c r="IR988" s="11"/>
    </row>
    <row r="989" ht="15">
      <c r="IR989" s="11"/>
    </row>
    <row r="990" ht="15">
      <c r="IR990" s="11"/>
    </row>
    <row r="991" ht="15">
      <c r="IR991" s="11"/>
    </row>
    <row r="992" ht="15">
      <c r="IR992" s="11"/>
    </row>
    <row r="993" ht="15">
      <c r="IR993" s="11"/>
    </row>
    <row r="994" ht="15">
      <c r="IR994" s="11"/>
    </row>
    <row r="995" ht="15">
      <c r="IR995" s="11"/>
    </row>
    <row r="996" ht="15">
      <c r="IR996" s="11"/>
    </row>
    <row r="997" ht="15">
      <c r="IR997" s="11"/>
    </row>
    <row r="998" ht="15">
      <c r="IR998" s="11"/>
    </row>
    <row r="999" ht="15">
      <c r="IR999" s="11"/>
    </row>
    <row r="1000" ht="15">
      <c r="IR1000" s="11"/>
    </row>
    <row r="1001" ht="15">
      <c r="IR1001" s="11"/>
    </row>
    <row r="1002" ht="15">
      <c r="IR1002" s="11"/>
    </row>
    <row r="1003" ht="15">
      <c r="IR1003" s="11"/>
    </row>
    <row r="1004" ht="15">
      <c r="IR1004" s="11"/>
    </row>
    <row r="1005" ht="15">
      <c r="IR1005" s="11"/>
    </row>
    <row r="1006" ht="15">
      <c r="IR1006" s="11"/>
    </row>
    <row r="1007" ht="15">
      <c r="IR1007" s="11"/>
    </row>
    <row r="1008" ht="15">
      <c r="IR1008" s="11"/>
    </row>
    <row r="1009" ht="15">
      <c r="IR1009" s="11"/>
    </row>
    <row r="1010" ht="15">
      <c r="IR1010" s="11"/>
    </row>
    <row r="1011" ht="15">
      <c r="IR1011" s="11"/>
    </row>
    <row r="1012" ht="15">
      <c r="IR1012" s="11"/>
    </row>
    <row r="1013" ht="15">
      <c r="IR1013" s="11"/>
    </row>
    <row r="1014" ht="15">
      <c r="IR1014" s="11"/>
    </row>
    <row r="1015" ht="15">
      <c r="IR1015" s="11"/>
    </row>
    <row r="1016" ht="15">
      <c r="IR1016" s="11"/>
    </row>
    <row r="1017" ht="15">
      <c r="IR1017" s="11"/>
    </row>
    <row r="1018" ht="15">
      <c r="IR1018" s="11"/>
    </row>
    <row r="1019" ht="15">
      <c r="IR1019" s="11"/>
    </row>
    <row r="1020" ht="15">
      <c r="IR1020" s="11"/>
    </row>
    <row r="1021" ht="15">
      <c r="IR1021" s="11"/>
    </row>
    <row r="1022" ht="15">
      <c r="IR1022" s="11"/>
    </row>
    <row r="1023" ht="15">
      <c r="IR1023" s="11"/>
    </row>
    <row r="1024" ht="15">
      <c r="IR1024" s="11"/>
    </row>
    <row r="1025" ht="15">
      <c r="IR1025" s="11"/>
    </row>
    <row r="1026" ht="15">
      <c r="IR1026" s="11"/>
    </row>
    <row r="1027" ht="15">
      <c r="IR1027" s="11"/>
    </row>
    <row r="1028" ht="15">
      <c r="IR1028" s="11"/>
    </row>
    <row r="1029" ht="15">
      <c r="IR1029" s="11"/>
    </row>
    <row r="1030" ht="15">
      <c r="IR1030" s="11"/>
    </row>
    <row r="1031" ht="15">
      <c r="IR1031" s="11"/>
    </row>
    <row r="1032" ht="15">
      <c r="IR1032" s="11"/>
    </row>
    <row r="1033" ht="15">
      <c r="IR1033" s="11"/>
    </row>
    <row r="1034" ht="15">
      <c r="IR1034" s="11"/>
    </row>
    <row r="1035" ht="15">
      <c r="IR1035" s="11"/>
    </row>
    <row r="1036" ht="15">
      <c r="IR1036" s="11"/>
    </row>
    <row r="1037" ht="15">
      <c r="IR1037" s="11"/>
    </row>
    <row r="1038" ht="15">
      <c r="IR1038" s="11"/>
    </row>
    <row r="1039" ht="15">
      <c r="IR1039" s="11"/>
    </row>
    <row r="1040" ht="15">
      <c r="IR1040" s="11"/>
    </row>
    <row r="1041" ht="15">
      <c r="IR1041" s="11"/>
    </row>
    <row r="1042" ht="15">
      <c r="IR1042" s="11"/>
    </row>
    <row r="1043" ht="15">
      <c r="IR1043" s="11"/>
    </row>
    <row r="1044" ht="15">
      <c r="IR1044" s="11"/>
    </row>
    <row r="1045" ht="15">
      <c r="IR1045" s="11"/>
    </row>
    <row r="1046" ht="15">
      <c r="IR1046" s="11"/>
    </row>
    <row r="1047" ht="15">
      <c r="IR1047" s="11"/>
    </row>
    <row r="1048" ht="15">
      <c r="IR1048" s="11"/>
    </row>
    <row r="1049" ht="15">
      <c r="IR1049" s="11"/>
    </row>
    <row r="1050" ht="15">
      <c r="IR1050" s="11"/>
    </row>
    <row r="1051" ht="15">
      <c r="IR1051" s="11"/>
    </row>
    <row r="1052" ht="15">
      <c r="IR1052" s="11"/>
    </row>
    <row r="1053" ht="15">
      <c r="IR1053" s="11"/>
    </row>
    <row r="1054" ht="15">
      <c r="IR1054" s="11"/>
    </row>
    <row r="1055" ht="15">
      <c r="IR1055" s="11"/>
    </row>
    <row r="1056" ht="15">
      <c r="IR1056" s="11"/>
    </row>
    <row r="1057" ht="15">
      <c r="IR1057" s="11"/>
    </row>
    <row r="1058" ht="15">
      <c r="IR1058" s="11"/>
    </row>
    <row r="1059" ht="15">
      <c r="IR1059" s="11"/>
    </row>
    <row r="1060" ht="15">
      <c r="IR1060" s="11"/>
    </row>
    <row r="1061" ht="15">
      <c r="IR1061" s="11"/>
    </row>
    <row r="1062" ht="15">
      <c r="IR1062" s="11"/>
    </row>
    <row r="1063" ht="15">
      <c r="IR1063" s="11"/>
    </row>
    <row r="1064" ht="15">
      <c r="IR1064" s="11"/>
    </row>
    <row r="1065" ht="15">
      <c r="IR1065" s="11"/>
    </row>
    <row r="1066" ht="15">
      <c r="IR1066" s="11"/>
    </row>
    <row r="1067" ht="15">
      <c r="IR1067" s="11"/>
    </row>
    <row r="1068" ht="15">
      <c r="IR1068" s="11"/>
    </row>
    <row r="1069" ht="15">
      <c r="IR1069" s="11"/>
    </row>
    <row r="1070" ht="15">
      <c r="IR1070" s="11"/>
    </row>
    <row r="1071" ht="15">
      <c r="IR1071" s="11"/>
    </row>
    <row r="1072" ht="15">
      <c r="IR1072" s="11"/>
    </row>
    <row r="1073" ht="15">
      <c r="IR1073" s="11"/>
    </row>
    <row r="1074" ht="15">
      <c r="IR1074" s="11"/>
    </row>
    <row r="1075" ht="15">
      <c r="IR1075" s="11"/>
    </row>
    <row r="1076" ht="15">
      <c r="IR1076" s="11"/>
    </row>
    <row r="1077" ht="15">
      <c r="IR1077" s="11"/>
    </row>
    <row r="1078" ht="15">
      <c r="IR1078" s="11"/>
    </row>
    <row r="1079" ht="15">
      <c r="IR1079" s="11"/>
    </row>
    <row r="1080" ht="15">
      <c r="IR1080" s="11"/>
    </row>
    <row r="1081" ht="15">
      <c r="IR1081" s="11"/>
    </row>
    <row r="1082" ht="15">
      <c r="IR1082" s="11"/>
    </row>
    <row r="1083" ht="15">
      <c r="IR1083" s="11"/>
    </row>
    <row r="1084" ht="15">
      <c r="IR1084" s="11"/>
    </row>
    <row r="1085" ht="15">
      <c r="IR1085" s="11"/>
    </row>
    <row r="1086" ht="15">
      <c r="IR1086" s="11"/>
    </row>
    <row r="1087" ht="15">
      <c r="IR1087" s="11"/>
    </row>
    <row r="1088" ht="15">
      <c r="IR1088" s="11"/>
    </row>
    <row r="1089" ht="15">
      <c r="IR1089" s="11"/>
    </row>
    <row r="1090" ht="15">
      <c r="IR1090" s="11"/>
    </row>
    <row r="1091" ht="15">
      <c r="IR1091" s="11"/>
    </row>
    <row r="1092" ht="15">
      <c r="IR1092" s="11"/>
    </row>
    <row r="1093" ht="15">
      <c r="IR1093" s="11"/>
    </row>
    <row r="1094" ht="15">
      <c r="IR1094" s="11"/>
    </row>
    <row r="1095" ht="15">
      <c r="IR1095" s="11"/>
    </row>
    <row r="1096" ht="15">
      <c r="IR1096" s="11"/>
    </row>
    <row r="1097" ht="15">
      <c r="IR1097" s="11"/>
    </row>
    <row r="1098" ht="15">
      <c r="IR1098" s="11"/>
    </row>
    <row r="1099" ht="15">
      <c r="IR1099" s="11"/>
    </row>
    <row r="1100" ht="15">
      <c r="IR1100" s="11"/>
    </row>
    <row r="1101" ht="15">
      <c r="IR1101" s="11"/>
    </row>
    <row r="1102" ht="15">
      <c r="IR1102" s="11"/>
    </row>
    <row r="1103" ht="15">
      <c r="IR1103" s="11"/>
    </row>
    <row r="1104" ht="15">
      <c r="IR1104" s="11"/>
    </row>
    <row r="1105" ht="15">
      <c r="IR1105" s="11"/>
    </row>
    <row r="1106" ht="15">
      <c r="IR1106" s="11"/>
    </row>
    <row r="1107" ht="15">
      <c r="IR1107" s="11"/>
    </row>
    <row r="1108" ht="15">
      <c r="IR1108" s="11"/>
    </row>
    <row r="1109" ht="15">
      <c r="IR1109" s="11"/>
    </row>
    <row r="1110" ht="15">
      <c r="IR1110" s="11"/>
    </row>
    <row r="1111" ht="15">
      <c r="IR1111" s="11"/>
    </row>
    <row r="1112" ht="15">
      <c r="IR1112" s="11"/>
    </row>
    <row r="1113" ht="15">
      <c r="IR1113" s="11"/>
    </row>
    <row r="1114" ht="15">
      <c r="IR1114" s="11"/>
    </row>
    <row r="1115" ht="15">
      <c r="IR1115" s="11"/>
    </row>
    <row r="1116" ht="15">
      <c r="IR1116" s="11"/>
    </row>
    <row r="1117" ht="15">
      <c r="IR1117" s="11"/>
    </row>
    <row r="1118" ht="15">
      <c r="IR1118" s="11"/>
    </row>
    <row r="1119" ht="15">
      <c r="IR1119" s="11"/>
    </row>
    <row r="1120" ht="15">
      <c r="IR1120" s="11"/>
    </row>
    <row r="1121" ht="15">
      <c r="IR1121" s="11"/>
    </row>
    <row r="1122" ht="15">
      <c r="IR1122" s="11"/>
    </row>
    <row r="1123" ht="15">
      <c r="IR1123" s="11"/>
    </row>
    <row r="1124" ht="15">
      <c r="IR1124" s="11"/>
    </row>
    <row r="1125" ht="15">
      <c r="IR1125" s="11"/>
    </row>
    <row r="1126" ht="15">
      <c r="IR1126" s="11"/>
    </row>
    <row r="1127" ht="15">
      <c r="IR1127" s="11"/>
    </row>
    <row r="1128" ht="15">
      <c r="IR1128" s="11"/>
    </row>
    <row r="1129" ht="15">
      <c r="IR1129" s="11"/>
    </row>
    <row r="1130" ht="15">
      <c r="IR1130" s="11"/>
    </row>
    <row r="1131" ht="15">
      <c r="IR1131" s="11"/>
    </row>
    <row r="1132" ht="15">
      <c r="IR1132" s="11"/>
    </row>
    <row r="1133" ht="15">
      <c r="IR1133" s="11"/>
    </row>
    <row r="1134" ht="15">
      <c r="IR1134" s="11"/>
    </row>
    <row r="1135" ht="15">
      <c r="IR1135" s="11"/>
    </row>
    <row r="1136" ht="15">
      <c r="IR1136" s="11"/>
    </row>
    <row r="1137" ht="15">
      <c r="IR1137" s="11"/>
    </row>
    <row r="1138" ht="15">
      <c r="IR1138" s="11"/>
    </row>
    <row r="1139" ht="15">
      <c r="IR1139" s="11"/>
    </row>
    <row r="1140" ht="15">
      <c r="IR1140" s="11"/>
    </row>
    <row r="1141" ht="15">
      <c r="IR1141" s="11"/>
    </row>
    <row r="1142" ht="15">
      <c r="IR1142" s="11"/>
    </row>
    <row r="1143" ht="15">
      <c r="IR1143" s="11"/>
    </row>
    <row r="1144" ht="15">
      <c r="IR1144" s="11"/>
    </row>
    <row r="1145" ht="15">
      <c r="IR1145" s="11"/>
    </row>
    <row r="1146" ht="15">
      <c r="IR1146" s="11"/>
    </row>
    <row r="1147" ht="15">
      <c r="IR1147" s="11"/>
    </row>
    <row r="1148" ht="15">
      <c r="IR1148" s="11"/>
    </row>
    <row r="1149" ht="15">
      <c r="IR1149" s="11"/>
    </row>
    <row r="1150" ht="15">
      <c r="IR1150" s="11"/>
    </row>
    <row r="1151" ht="15">
      <c r="IR1151" s="11"/>
    </row>
    <row r="1152" ht="15">
      <c r="IR1152" s="11"/>
    </row>
    <row r="1153" ht="15">
      <c r="IR1153" s="11"/>
    </row>
    <row r="1154" ht="15">
      <c r="IR1154" s="11"/>
    </row>
    <row r="1155" ht="15">
      <c r="IR1155" s="11"/>
    </row>
    <row r="1156" ht="15">
      <c r="IR1156" s="11"/>
    </row>
    <row r="1157" ht="15">
      <c r="IR1157" s="11"/>
    </row>
    <row r="1158" ht="15">
      <c r="IR1158" s="11"/>
    </row>
    <row r="1159" ht="15">
      <c r="IR1159" s="11"/>
    </row>
    <row r="1160" ht="15">
      <c r="IR1160" s="11"/>
    </row>
    <row r="1161" ht="15">
      <c r="IR1161" s="11"/>
    </row>
    <row r="1162" ht="15">
      <c r="IR1162" s="11"/>
    </row>
    <row r="1163" ht="15">
      <c r="IR1163" s="11"/>
    </row>
    <row r="1164" ht="15">
      <c r="IR1164" s="11"/>
    </row>
    <row r="1165" ht="15">
      <c r="IR1165" s="11"/>
    </row>
    <row r="1166" ht="15">
      <c r="IR1166" s="11"/>
    </row>
    <row r="1167" ht="15">
      <c r="IR1167" s="11"/>
    </row>
    <row r="1168" ht="15">
      <c r="IR1168" s="11"/>
    </row>
    <row r="1169" ht="15">
      <c r="IR1169" s="11"/>
    </row>
    <row r="1170" ht="15">
      <c r="IR1170" s="11"/>
    </row>
    <row r="1171" ht="15">
      <c r="IR1171" s="11"/>
    </row>
    <row r="1172" ht="15">
      <c r="IR1172" s="11"/>
    </row>
    <row r="1173" ht="15">
      <c r="IR1173" s="11"/>
    </row>
    <row r="1174" ht="15">
      <c r="IR1174" s="11"/>
    </row>
    <row r="1175" ht="15">
      <c r="IR1175" s="11"/>
    </row>
    <row r="1176" ht="15">
      <c r="IR1176" s="11"/>
    </row>
    <row r="1177" ht="15">
      <c r="IR1177" s="11"/>
    </row>
    <row r="1178" ht="15">
      <c r="IR1178" s="11"/>
    </row>
    <row r="1179" ht="15">
      <c r="IR1179" s="11"/>
    </row>
    <row r="1180" ht="15">
      <c r="IR1180" s="11"/>
    </row>
    <row r="1181" ht="15">
      <c r="IR1181" s="11"/>
    </row>
    <row r="1182" ht="15">
      <c r="IR1182" s="11"/>
    </row>
    <row r="1183" ht="15">
      <c r="IR1183" s="11"/>
    </row>
    <row r="1184" ht="15">
      <c r="IR1184" s="11"/>
    </row>
    <row r="1185" ht="15">
      <c r="IR1185" s="11"/>
    </row>
    <row r="1186" ht="15">
      <c r="IR1186" s="11"/>
    </row>
    <row r="1187" ht="15">
      <c r="IR1187" s="11"/>
    </row>
    <row r="1188" ht="15">
      <c r="IR1188" s="11"/>
    </row>
    <row r="1189" ht="15">
      <c r="IR1189" s="11"/>
    </row>
    <row r="1190" ht="15">
      <c r="IR1190" s="11"/>
    </row>
    <row r="1191" ht="15">
      <c r="IR1191" s="11"/>
    </row>
    <row r="1192" ht="15">
      <c r="IR1192" s="11"/>
    </row>
    <row r="1193" ht="15">
      <c r="IR1193" s="11"/>
    </row>
    <row r="1194" ht="15">
      <c r="IR1194" s="11"/>
    </row>
    <row r="1195" ht="15">
      <c r="IR1195" s="11"/>
    </row>
    <row r="1196" ht="15">
      <c r="IR1196" s="11"/>
    </row>
    <row r="1197" ht="15">
      <c r="IR1197" s="11"/>
    </row>
    <row r="1198" ht="15">
      <c r="IR1198" s="11"/>
    </row>
    <row r="1199" ht="15">
      <c r="IR1199" s="11"/>
    </row>
    <row r="1200" ht="15">
      <c r="IR1200" s="11"/>
    </row>
    <row r="1201" ht="15">
      <c r="IR1201" s="11"/>
    </row>
    <row r="1202" ht="15">
      <c r="IR1202" s="11"/>
    </row>
    <row r="1203" ht="15">
      <c r="IR1203" s="11"/>
    </row>
    <row r="1204" ht="15">
      <c r="IR1204" s="11"/>
    </row>
    <row r="1205" ht="15">
      <c r="IR1205" s="11"/>
    </row>
    <row r="1206" ht="15">
      <c r="IR1206" s="11"/>
    </row>
    <row r="1207" ht="15">
      <c r="IR1207" s="11"/>
    </row>
    <row r="1208" ht="15">
      <c r="IR1208" s="11"/>
    </row>
    <row r="1209" ht="15">
      <c r="IR1209" s="11"/>
    </row>
    <row r="1210" ht="15">
      <c r="IR1210" s="11"/>
    </row>
    <row r="1211" ht="15">
      <c r="IR1211" s="11"/>
    </row>
    <row r="1212" ht="15">
      <c r="IR1212" s="11"/>
    </row>
    <row r="1213" ht="15">
      <c r="IR1213" s="11"/>
    </row>
    <row r="1214" ht="15">
      <c r="IR1214" s="11"/>
    </row>
    <row r="1215" ht="15">
      <c r="IR1215" s="11"/>
    </row>
    <row r="1216" ht="15">
      <c r="IR1216" s="11"/>
    </row>
    <row r="1217" ht="15">
      <c r="IR1217" s="11"/>
    </row>
    <row r="1218" ht="15">
      <c r="IR1218" s="11"/>
    </row>
    <row r="1219" ht="15">
      <c r="IR1219" s="11"/>
    </row>
    <row r="1220" ht="15">
      <c r="IR1220" s="11"/>
    </row>
    <row r="1221" ht="15">
      <c r="IR1221" s="11"/>
    </row>
    <row r="1222" ht="15">
      <c r="IR1222" s="11"/>
    </row>
    <row r="1223" ht="15">
      <c r="IR1223" s="11"/>
    </row>
    <row r="1224" ht="15">
      <c r="IR1224" s="11"/>
    </row>
    <row r="1225" ht="15">
      <c r="IR1225" s="11"/>
    </row>
    <row r="1226" ht="15">
      <c r="IR1226" s="11"/>
    </row>
    <row r="1227" ht="15">
      <c r="IR1227" s="11"/>
    </row>
    <row r="1228" ht="15">
      <c r="IR1228" s="11"/>
    </row>
    <row r="1229" ht="15">
      <c r="IR1229" s="11"/>
    </row>
    <row r="1230" ht="15">
      <c r="IR1230" s="11"/>
    </row>
    <row r="1231" ht="15">
      <c r="IR1231" s="11"/>
    </row>
    <row r="1232" ht="15">
      <c r="IR1232" s="11"/>
    </row>
    <row r="1233" ht="15">
      <c r="IR1233" s="11"/>
    </row>
    <row r="1234" ht="15">
      <c r="IR1234" s="11"/>
    </row>
    <row r="1235" ht="15">
      <c r="IR1235" s="11"/>
    </row>
    <row r="1236" ht="15">
      <c r="IR1236" s="11"/>
    </row>
    <row r="1237" ht="15">
      <c r="IR1237" s="11"/>
    </row>
    <row r="1238" ht="15">
      <c r="IR1238" s="11"/>
    </row>
    <row r="1239" ht="15">
      <c r="IR1239" s="11"/>
    </row>
    <row r="1240" ht="15">
      <c r="IR1240" s="11"/>
    </row>
    <row r="1241" ht="15">
      <c r="IR1241" s="11"/>
    </row>
    <row r="1242" ht="15">
      <c r="IR1242" s="11"/>
    </row>
    <row r="1243" ht="15">
      <c r="IR1243" s="11"/>
    </row>
    <row r="1244" ht="15">
      <c r="IR1244" s="11"/>
    </row>
    <row r="1245" ht="15">
      <c r="IR1245" s="11"/>
    </row>
    <row r="1246" ht="15">
      <c r="IR1246" s="11"/>
    </row>
    <row r="1247" ht="15">
      <c r="IR1247" s="11"/>
    </row>
    <row r="1248" ht="15">
      <c r="IR1248" s="11"/>
    </row>
    <row r="1249" ht="15">
      <c r="IR1249" s="11"/>
    </row>
    <row r="1250" ht="15">
      <c r="IR1250" s="11"/>
    </row>
    <row r="1251" ht="15">
      <c r="IR1251" s="11"/>
    </row>
    <row r="1252" ht="15">
      <c r="IR1252" s="11"/>
    </row>
    <row r="1253" ht="15">
      <c r="IR1253" s="11"/>
    </row>
    <row r="1254" ht="15">
      <c r="IR1254" s="11"/>
    </row>
    <row r="1255" ht="15">
      <c r="IR1255" s="11"/>
    </row>
    <row r="1256" ht="15">
      <c r="IR1256" s="11"/>
    </row>
    <row r="1257" ht="15">
      <c r="IR1257" s="11"/>
    </row>
    <row r="1258" ht="15">
      <c r="IR1258" s="11"/>
    </row>
    <row r="1259" ht="15">
      <c r="IR1259" s="11"/>
    </row>
    <row r="1260" ht="15">
      <c r="IR1260" s="11"/>
    </row>
    <row r="1261" ht="15">
      <c r="IR1261" s="11"/>
    </row>
    <row r="1262" ht="15">
      <c r="IR1262" s="11"/>
    </row>
    <row r="1263" ht="15">
      <c r="IR1263" s="11"/>
    </row>
    <row r="1264" ht="15">
      <c r="IR1264" s="11"/>
    </row>
    <row r="1265" ht="15">
      <c r="IR1265" s="11"/>
    </row>
    <row r="1266" ht="15">
      <c r="IR1266" s="11"/>
    </row>
    <row r="1267" ht="15">
      <c r="IR1267" s="11"/>
    </row>
    <row r="1268" ht="15">
      <c r="IR1268" s="11"/>
    </row>
    <row r="1269" ht="15">
      <c r="IR1269" s="11"/>
    </row>
    <row r="1270" ht="15">
      <c r="IR1270" s="11"/>
    </row>
    <row r="1271" ht="15">
      <c r="IR1271" s="11"/>
    </row>
    <row r="1272" ht="15">
      <c r="IR1272" s="11"/>
    </row>
    <row r="1273" ht="15">
      <c r="IR1273" s="11"/>
    </row>
    <row r="1274" ht="15">
      <c r="IR1274" s="11"/>
    </row>
    <row r="1275" ht="15">
      <c r="IR1275" s="11"/>
    </row>
    <row r="1276" ht="15">
      <c r="IR1276" s="11"/>
    </row>
    <row r="1277" ht="15">
      <c r="IR1277" s="11"/>
    </row>
    <row r="1278" ht="15">
      <c r="IR1278" s="11"/>
    </row>
    <row r="1279" ht="15">
      <c r="IR1279" s="11"/>
    </row>
    <row r="1280" ht="15">
      <c r="IR1280" s="11"/>
    </row>
    <row r="1281" ht="15">
      <c r="IR1281" s="11"/>
    </row>
    <row r="1282" ht="15">
      <c r="IR1282" s="11"/>
    </row>
    <row r="1283" ht="15">
      <c r="IR1283" s="11"/>
    </row>
    <row r="1284" ht="15">
      <c r="IR1284" s="11"/>
    </row>
    <row r="1285" ht="15">
      <c r="IR1285" s="11"/>
    </row>
    <row r="1286" ht="15">
      <c r="IR1286" s="11"/>
    </row>
    <row r="1287" ht="15">
      <c r="IR1287" s="11"/>
    </row>
    <row r="1288" ht="15">
      <c r="IR1288" s="11"/>
    </row>
    <row r="1289" ht="15">
      <c r="IR1289" s="11"/>
    </row>
    <row r="1290" ht="15">
      <c r="IR1290" s="11"/>
    </row>
    <row r="1291" ht="15">
      <c r="IR1291" s="11"/>
    </row>
    <row r="1292" ht="15">
      <c r="IR1292" s="11"/>
    </row>
    <row r="1293" ht="15">
      <c r="IR1293" s="11"/>
    </row>
    <row r="1294" ht="15">
      <c r="IR1294" s="11"/>
    </row>
    <row r="1295" ht="15">
      <c r="IR1295" s="11"/>
    </row>
    <row r="1296" ht="15">
      <c r="IR1296" s="11"/>
    </row>
    <row r="1297" ht="15">
      <c r="IR1297" s="11"/>
    </row>
    <row r="1298" ht="15">
      <c r="IR1298" s="11"/>
    </row>
    <row r="1299" ht="15">
      <c r="IR1299" s="11"/>
    </row>
    <row r="1300" ht="15">
      <c r="IR1300" s="11"/>
    </row>
    <row r="1301" ht="15">
      <c r="IR1301" s="11"/>
    </row>
    <row r="1302" ht="15">
      <c r="IR1302" s="11"/>
    </row>
    <row r="1303" ht="15">
      <c r="IR1303" s="11"/>
    </row>
    <row r="1304" ht="15">
      <c r="IR1304" s="11"/>
    </row>
    <row r="1305" ht="15">
      <c r="IR1305" s="11"/>
    </row>
    <row r="1306" ht="15">
      <c r="IR1306" s="11"/>
    </row>
    <row r="1307" ht="15">
      <c r="IR1307" s="11"/>
    </row>
    <row r="1308" ht="15">
      <c r="IR1308" s="11"/>
    </row>
    <row r="1309" ht="15">
      <c r="IR1309" s="11"/>
    </row>
    <row r="1310" ht="15">
      <c r="IR1310" s="11"/>
    </row>
    <row r="1311" ht="15">
      <c r="IR1311" s="11"/>
    </row>
    <row r="1312" ht="15">
      <c r="IR1312" s="11"/>
    </row>
    <row r="1313" ht="15">
      <c r="IR1313" s="11"/>
    </row>
    <row r="1314" ht="15">
      <c r="IR1314" s="11"/>
    </row>
    <row r="1315" ht="15">
      <c r="IR1315" s="11"/>
    </row>
    <row r="1316" ht="15">
      <c r="IR1316" s="11"/>
    </row>
    <row r="1317" ht="15">
      <c r="IR1317" s="11"/>
    </row>
    <row r="1318" ht="15">
      <c r="IR1318" s="11"/>
    </row>
    <row r="1319" ht="15">
      <c r="IR1319" s="11"/>
    </row>
    <row r="1320" ht="15">
      <c r="IR1320" s="11"/>
    </row>
    <row r="1321" ht="15">
      <c r="IR1321" s="11"/>
    </row>
    <row r="1322" ht="15">
      <c r="IR1322" s="11"/>
    </row>
    <row r="1323" ht="15">
      <c r="IR1323" s="11"/>
    </row>
    <row r="1324" ht="15">
      <c r="IR1324" s="11"/>
    </row>
    <row r="1325" ht="15">
      <c r="IR1325" s="11"/>
    </row>
    <row r="1326" ht="15">
      <c r="IR1326" s="11"/>
    </row>
    <row r="1327" ht="15">
      <c r="IR1327" s="11"/>
    </row>
    <row r="1328" ht="15">
      <c r="IR1328" s="11"/>
    </row>
    <row r="1329" ht="15">
      <c r="IR1329" s="11"/>
    </row>
    <row r="1330" ht="15">
      <c r="IR1330" s="11"/>
    </row>
    <row r="1331" ht="15">
      <c r="IR1331" s="11"/>
    </row>
    <row r="1332" ht="15">
      <c r="IR1332" s="11"/>
    </row>
    <row r="1333" ht="15">
      <c r="IR1333" s="11"/>
    </row>
    <row r="1334" ht="15">
      <c r="IR1334" s="11"/>
    </row>
    <row r="1335" ht="15">
      <c r="IR1335" s="11"/>
    </row>
    <row r="1336" ht="15">
      <c r="IR1336" s="11"/>
    </row>
    <row r="1337" ht="15">
      <c r="IR1337" s="11"/>
    </row>
    <row r="1338" ht="15">
      <c r="IR1338" s="11"/>
    </row>
    <row r="1339" ht="15">
      <c r="IR1339" s="11"/>
    </row>
    <row r="1340" ht="15">
      <c r="IR1340" s="11"/>
    </row>
    <row r="1341" ht="15">
      <c r="IR1341" s="11"/>
    </row>
    <row r="1342" ht="15">
      <c r="IR1342" s="11"/>
    </row>
    <row r="1343" ht="15">
      <c r="IR1343" s="11"/>
    </row>
    <row r="1344" ht="15">
      <c r="IR1344" s="11"/>
    </row>
    <row r="1345" ht="15">
      <c r="IR1345" s="11"/>
    </row>
    <row r="1346" ht="15">
      <c r="IR1346" s="11"/>
    </row>
    <row r="1347" ht="15">
      <c r="IR1347" s="11"/>
    </row>
    <row r="1348" ht="15">
      <c r="IR1348" s="11"/>
    </row>
    <row r="1349" ht="15">
      <c r="IR1349" s="11"/>
    </row>
    <row r="1350" ht="15">
      <c r="IR1350" s="11"/>
    </row>
    <row r="1351" ht="15">
      <c r="IR1351" s="11"/>
    </row>
    <row r="1352" ht="15">
      <c r="IR1352" s="11"/>
    </row>
    <row r="1353" ht="15">
      <c r="IR1353" s="11"/>
    </row>
    <row r="1354" ht="15">
      <c r="IR1354" s="11"/>
    </row>
    <row r="1355" ht="15">
      <c r="IR1355" s="11"/>
    </row>
    <row r="1356" ht="15">
      <c r="IR1356" s="11"/>
    </row>
    <row r="1357" ht="15">
      <c r="IR1357" s="11"/>
    </row>
    <row r="1358" ht="15">
      <c r="IR1358" s="11"/>
    </row>
    <row r="1359" ht="15">
      <c r="IR1359" s="11"/>
    </row>
    <row r="1360" ht="15">
      <c r="IR1360" s="11"/>
    </row>
    <row r="1361" ht="15">
      <c r="IR1361" s="11"/>
    </row>
    <row r="1362" ht="15">
      <c r="IR1362" s="11"/>
    </row>
    <row r="1363" ht="15">
      <c r="IR1363" s="11"/>
    </row>
    <row r="1364" ht="15">
      <c r="IR1364" s="11"/>
    </row>
    <row r="1365" ht="15">
      <c r="IR1365" s="11"/>
    </row>
    <row r="1366" ht="15">
      <c r="IR1366" s="11"/>
    </row>
    <row r="1367" ht="15">
      <c r="IR1367" s="11"/>
    </row>
    <row r="1368" ht="15">
      <c r="IR1368" s="11"/>
    </row>
    <row r="1369" ht="15">
      <c r="IR1369" s="11"/>
    </row>
    <row r="1370" ht="15">
      <c r="IR1370" s="11"/>
    </row>
    <row r="1371" ht="15">
      <c r="IR1371" s="11"/>
    </row>
    <row r="1372" ht="15">
      <c r="IR1372" s="11"/>
    </row>
    <row r="1373" ht="15">
      <c r="IR1373" s="11"/>
    </row>
    <row r="1374" ht="15">
      <c r="IR1374" s="11"/>
    </row>
    <row r="1375" ht="15">
      <c r="IR1375" s="11"/>
    </row>
    <row r="1376" ht="15">
      <c r="IR1376" s="11"/>
    </row>
    <row r="1377" ht="15">
      <c r="IR1377" s="11"/>
    </row>
    <row r="1378" ht="15">
      <c r="IR1378" s="11"/>
    </row>
    <row r="1379" ht="15">
      <c r="IR1379" s="11"/>
    </row>
    <row r="1380" ht="15">
      <c r="IR1380" s="11"/>
    </row>
    <row r="1381" ht="15">
      <c r="IR1381" s="11"/>
    </row>
    <row r="1382" ht="15">
      <c r="IR1382" s="11"/>
    </row>
    <row r="1383" ht="15">
      <c r="IR1383" s="11"/>
    </row>
    <row r="1384" ht="15">
      <c r="IR1384" s="11"/>
    </row>
    <row r="1385" ht="15">
      <c r="IR1385" s="11"/>
    </row>
    <row r="1386" ht="15">
      <c r="IR1386" s="11"/>
    </row>
    <row r="1387" ht="15">
      <c r="IR1387" s="11"/>
    </row>
    <row r="1388" ht="15">
      <c r="IR1388" s="11"/>
    </row>
    <row r="1389" ht="15">
      <c r="IR1389" s="11"/>
    </row>
    <row r="1390" ht="15">
      <c r="IR1390" s="11"/>
    </row>
    <row r="1391" ht="15">
      <c r="IR1391" s="11"/>
    </row>
    <row r="1392" ht="15">
      <c r="IR1392" s="11"/>
    </row>
    <row r="1393" ht="15">
      <c r="IR1393" s="11"/>
    </row>
    <row r="1394" ht="15">
      <c r="IR1394" s="11"/>
    </row>
    <row r="1395" ht="15">
      <c r="IR1395" s="11"/>
    </row>
    <row r="1396" ht="15">
      <c r="IR1396" s="11"/>
    </row>
    <row r="1397" ht="15">
      <c r="IR1397" s="11"/>
    </row>
    <row r="1398" ht="15">
      <c r="IR1398" s="11"/>
    </row>
    <row r="1399" ht="15">
      <c r="IR1399" s="11"/>
    </row>
    <row r="1400" ht="15">
      <c r="IR1400" s="11"/>
    </row>
    <row r="1401" ht="15">
      <c r="IR1401" s="11"/>
    </row>
    <row r="1402" ht="15">
      <c r="IR1402" s="11"/>
    </row>
    <row r="1403" ht="15">
      <c r="IR1403" s="11"/>
    </row>
    <row r="1404" ht="15">
      <c r="IR1404" s="11"/>
    </row>
    <row r="1405" ht="15">
      <c r="IR1405" s="11"/>
    </row>
    <row r="1406" ht="15">
      <c r="IR1406" s="11"/>
    </row>
    <row r="1407" ht="15">
      <c r="IR1407" s="11"/>
    </row>
    <row r="1408" ht="15">
      <c r="IR1408" s="11"/>
    </row>
    <row r="1409" ht="15">
      <c r="IR1409" s="11"/>
    </row>
    <row r="1410" ht="15">
      <c r="IR1410" s="11"/>
    </row>
    <row r="1411" ht="15">
      <c r="IR1411" s="11"/>
    </row>
    <row r="1412" ht="15">
      <c r="IR1412" s="11"/>
    </row>
    <row r="1413" ht="15">
      <c r="IR1413" s="11"/>
    </row>
    <row r="1414" ht="15">
      <c r="IR1414" s="11"/>
    </row>
    <row r="1415" ht="15">
      <c r="IR1415" s="11"/>
    </row>
    <row r="1416" ht="15">
      <c r="IR1416" s="11"/>
    </row>
    <row r="1417" ht="15">
      <c r="IR1417" s="11"/>
    </row>
    <row r="1418" ht="15">
      <c r="IR1418" s="11"/>
    </row>
    <row r="1419" ht="15">
      <c r="IR1419" s="11"/>
    </row>
    <row r="1420" ht="15">
      <c r="IR1420" s="11"/>
    </row>
    <row r="1421" ht="15">
      <c r="IR1421" s="11"/>
    </row>
    <row r="1422" ht="15">
      <c r="IR1422" s="11"/>
    </row>
    <row r="1423" ht="15">
      <c r="IR1423" s="11"/>
    </row>
    <row r="1424" ht="15">
      <c r="IR1424" s="11"/>
    </row>
    <row r="1425" ht="15">
      <c r="IR1425" s="11"/>
    </row>
    <row r="1426" ht="15">
      <c r="IR1426" s="11"/>
    </row>
    <row r="1427" ht="15">
      <c r="IR1427" s="11"/>
    </row>
    <row r="1428" ht="15">
      <c r="IR1428" s="11"/>
    </row>
    <row r="1429" ht="15">
      <c r="IR1429" s="11"/>
    </row>
    <row r="1430" ht="15">
      <c r="IR1430" s="11"/>
    </row>
    <row r="1431" ht="15">
      <c r="IR1431" s="11"/>
    </row>
    <row r="1432" ht="15">
      <c r="IR1432" s="11"/>
    </row>
    <row r="1433" ht="15">
      <c r="IR1433" s="11"/>
    </row>
    <row r="1434" ht="15">
      <c r="IR1434" s="11"/>
    </row>
    <row r="1435" ht="15">
      <c r="IR1435" s="11"/>
    </row>
    <row r="1436" ht="15">
      <c r="IR1436" s="11"/>
    </row>
    <row r="1437" ht="15">
      <c r="IR1437" s="11"/>
    </row>
    <row r="1438" ht="15">
      <c r="IR1438" s="11"/>
    </row>
    <row r="1439" ht="15">
      <c r="IR1439" s="11"/>
    </row>
    <row r="1440" ht="15">
      <c r="IR1440" s="11"/>
    </row>
    <row r="1441" ht="15">
      <c r="IR1441" s="11"/>
    </row>
    <row r="1442" ht="15">
      <c r="IR1442" s="11"/>
    </row>
    <row r="1443" ht="15">
      <c r="IR1443" s="11"/>
    </row>
    <row r="1444" ht="15">
      <c r="IR1444" s="11"/>
    </row>
    <row r="1445" ht="15">
      <c r="IR1445" s="11"/>
    </row>
    <row r="1446" ht="15">
      <c r="IR1446" s="11"/>
    </row>
    <row r="1447" ht="15">
      <c r="IR1447" s="11"/>
    </row>
    <row r="1448" ht="15">
      <c r="IR1448" s="11"/>
    </row>
    <row r="1449" ht="15">
      <c r="IR1449" s="11"/>
    </row>
    <row r="1450" ht="15">
      <c r="IR1450" s="11"/>
    </row>
    <row r="1451" ht="15">
      <c r="IR1451" s="11"/>
    </row>
    <row r="1452" ht="15">
      <c r="IR1452" s="11"/>
    </row>
    <row r="1453" ht="15">
      <c r="IR1453" s="11"/>
    </row>
    <row r="1454" ht="15">
      <c r="IR1454" s="11"/>
    </row>
    <row r="1455" ht="15">
      <c r="IR1455" s="11"/>
    </row>
    <row r="1456" ht="15">
      <c r="IR1456" s="11"/>
    </row>
    <row r="1457" ht="15">
      <c r="IR1457" s="11"/>
    </row>
    <row r="1458" ht="15">
      <c r="IR1458" s="11"/>
    </row>
    <row r="1459" ht="15">
      <c r="IR1459" s="11"/>
    </row>
    <row r="1460" ht="15">
      <c r="IR1460" s="11"/>
    </row>
    <row r="1461" ht="15">
      <c r="IR1461" s="11"/>
    </row>
    <row r="1462" ht="15">
      <c r="IR1462" s="11"/>
    </row>
    <row r="1463" ht="15">
      <c r="IR1463" s="11"/>
    </row>
    <row r="1464" ht="15">
      <c r="IR1464" s="11"/>
    </row>
    <row r="1465" ht="15">
      <c r="IR1465" s="11"/>
    </row>
    <row r="1466" ht="15">
      <c r="IR1466" s="11"/>
    </row>
    <row r="1467" ht="15">
      <c r="IR1467" s="11"/>
    </row>
    <row r="1468" ht="15">
      <c r="IR1468" s="11"/>
    </row>
    <row r="1469" ht="15">
      <c r="IR1469" s="11"/>
    </row>
    <row r="1470" ht="15">
      <c r="IR1470" s="11"/>
    </row>
    <row r="1471" ht="15">
      <c r="IR1471" s="11"/>
    </row>
    <row r="1472" ht="15">
      <c r="IR1472" s="11"/>
    </row>
    <row r="1473" ht="15">
      <c r="IR1473" s="11"/>
    </row>
    <row r="1474" ht="15">
      <c r="IR1474" s="11"/>
    </row>
    <row r="1475" ht="15">
      <c r="IR1475" s="11"/>
    </row>
    <row r="1476" ht="15">
      <c r="IR1476" s="11"/>
    </row>
    <row r="1477" ht="15">
      <c r="IR1477" s="11"/>
    </row>
    <row r="1478" ht="15">
      <c r="IR1478" s="11"/>
    </row>
    <row r="1479" ht="15">
      <c r="IR1479" s="11"/>
    </row>
    <row r="1480" ht="15">
      <c r="IR1480" s="11"/>
    </row>
    <row r="1481" ht="15">
      <c r="IR1481" s="11"/>
    </row>
    <row r="1482" ht="15">
      <c r="IR1482" s="11"/>
    </row>
    <row r="1483" ht="15">
      <c r="IR1483" s="11"/>
    </row>
    <row r="1484" ht="15">
      <c r="IR1484" s="11"/>
    </row>
    <row r="1485" ht="15">
      <c r="IR1485" s="11"/>
    </row>
    <row r="1486" ht="15">
      <c r="IR1486" s="11"/>
    </row>
    <row r="1487" ht="15">
      <c r="IR1487" s="11"/>
    </row>
    <row r="1488" ht="15">
      <c r="IR1488" s="11"/>
    </row>
    <row r="1489" ht="15">
      <c r="IR1489" s="11"/>
    </row>
    <row r="1490" ht="15">
      <c r="IR1490" s="11"/>
    </row>
    <row r="1491" ht="15">
      <c r="IR1491" s="11"/>
    </row>
    <row r="1492" ht="15">
      <c r="IR1492" s="11"/>
    </row>
    <row r="1493" ht="15">
      <c r="IR1493" s="11"/>
    </row>
    <row r="1494" ht="15">
      <c r="IR1494" s="11"/>
    </row>
    <row r="1495" ht="15">
      <c r="IR1495" s="11"/>
    </row>
    <row r="1496" ht="15">
      <c r="IR1496" s="11"/>
    </row>
    <row r="1497" ht="15">
      <c r="IR1497" s="11"/>
    </row>
    <row r="1498" ht="15">
      <c r="IR1498" s="11"/>
    </row>
    <row r="1499" ht="15">
      <c r="IR1499" s="11"/>
    </row>
    <row r="1500" ht="15">
      <c r="IR1500" s="11"/>
    </row>
    <row r="1501" ht="15">
      <c r="IR1501" s="11"/>
    </row>
    <row r="1502" ht="15">
      <c r="IR1502" s="11"/>
    </row>
    <row r="1503" ht="15">
      <c r="IR1503" s="11"/>
    </row>
    <row r="1504" ht="15">
      <c r="IR1504" s="11"/>
    </row>
    <row r="1505" ht="15">
      <c r="IR1505" s="11"/>
    </row>
    <row r="1506" ht="15">
      <c r="IR1506" s="11"/>
    </row>
    <row r="1507" ht="15">
      <c r="IR1507" s="11"/>
    </row>
    <row r="1508" ht="15">
      <c r="IR1508" s="11"/>
    </row>
    <row r="1509" ht="15">
      <c r="IR1509" s="11"/>
    </row>
    <row r="1510" ht="15">
      <c r="IR1510" s="11"/>
    </row>
    <row r="1511" ht="15">
      <c r="IR1511" s="11"/>
    </row>
    <row r="1512" ht="15">
      <c r="IR1512" s="11"/>
    </row>
    <row r="1513" ht="15">
      <c r="IR1513" s="11"/>
    </row>
    <row r="1514" ht="15">
      <c r="IR1514" s="11"/>
    </row>
    <row r="1515" ht="15">
      <c r="IR1515" s="11"/>
    </row>
    <row r="1516" ht="15">
      <c r="IR1516" s="11"/>
    </row>
    <row r="1517" ht="15">
      <c r="IR1517" s="11"/>
    </row>
    <row r="1518" ht="15">
      <c r="IR1518" s="11"/>
    </row>
    <row r="1519" ht="15">
      <c r="IR1519" s="11"/>
    </row>
    <row r="1520" ht="15">
      <c r="IR1520" s="11"/>
    </row>
    <row r="1521" ht="15">
      <c r="IR1521" s="11"/>
    </row>
    <row r="1522" ht="15">
      <c r="IR1522" s="11"/>
    </row>
    <row r="1523" ht="15">
      <c r="IR1523" s="11"/>
    </row>
    <row r="1524" ht="15">
      <c r="IR1524" s="11"/>
    </row>
    <row r="1525" ht="15">
      <c r="IR1525" s="11"/>
    </row>
    <row r="1526" ht="15">
      <c r="IR1526" s="11"/>
    </row>
    <row r="1527" ht="15">
      <c r="IR1527" s="11"/>
    </row>
    <row r="1528" ht="15">
      <c r="IR1528" s="11"/>
    </row>
    <row r="1529" ht="15">
      <c r="IR1529" s="11"/>
    </row>
    <row r="1530" ht="15">
      <c r="IR1530" s="11"/>
    </row>
    <row r="1531" ht="15">
      <c r="IR1531" s="11"/>
    </row>
    <row r="1532" ht="15">
      <c r="IR1532" s="11"/>
    </row>
    <row r="1533" ht="15">
      <c r="IR1533" s="11"/>
    </row>
    <row r="1534" ht="15">
      <c r="IR1534" s="11"/>
    </row>
    <row r="1535" ht="15">
      <c r="IR1535" s="11"/>
    </row>
    <row r="1536" ht="15">
      <c r="IR1536" s="11"/>
    </row>
    <row r="1537" ht="15">
      <c r="IR1537" s="11"/>
    </row>
    <row r="1538" ht="15">
      <c r="IR1538" s="11"/>
    </row>
    <row r="1539" ht="15">
      <c r="IR1539" s="11"/>
    </row>
    <row r="1540" ht="15">
      <c r="IR1540" s="11"/>
    </row>
    <row r="1541" ht="15">
      <c r="IR1541" s="11"/>
    </row>
    <row r="1542" ht="15">
      <c r="IR1542" s="11"/>
    </row>
    <row r="1543" ht="15">
      <c r="IR1543" s="11"/>
    </row>
    <row r="1544" ht="15">
      <c r="IR1544" s="11"/>
    </row>
    <row r="1545" ht="15">
      <c r="IR1545" s="11"/>
    </row>
    <row r="1546" ht="15">
      <c r="IR1546" s="11"/>
    </row>
    <row r="1547" ht="15">
      <c r="IR1547" s="11"/>
    </row>
    <row r="1548" ht="15">
      <c r="IR1548" s="11"/>
    </row>
    <row r="1549" ht="15">
      <c r="IR1549" s="11"/>
    </row>
    <row r="1550" ht="15">
      <c r="IR1550" s="11"/>
    </row>
    <row r="1551" ht="15">
      <c r="IR1551" s="11"/>
    </row>
    <row r="1552" ht="15">
      <c r="IR1552" s="11"/>
    </row>
    <row r="1553" ht="15">
      <c r="IR1553" s="11"/>
    </row>
    <row r="1554" ht="15">
      <c r="IR1554" s="11"/>
    </row>
    <row r="1555" ht="15">
      <c r="IR1555" s="11"/>
    </row>
    <row r="1556" ht="15">
      <c r="IR1556" s="11"/>
    </row>
    <row r="1557" ht="15">
      <c r="IR1557" s="11"/>
    </row>
    <row r="1558" ht="15">
      <c r="IR1558" s="11"/>
    </row>
    <row r="1559" ht="15">
      <c r="IR1559" s="11"/>
    </row>
    <row r="1560" ht="15">
      <c r="IR1560" s="11"/>
    </row>
    <row r="1561" ht="15">
      <c r="IR1561" s="11"/>
    </row>
    <row r="1562" ht="15">
      <c r="IR1562" s="11"/>
    </row>
    <row r="1563" ht="15">
      <c r="IR1563" s="11"/>
    </row>
    <row r="1564" ht="15">
      <c r="IR1564" s="11"/>
    </row>
    <row r="1565" ht="15">
      <c r="IR1565" s="11"/>
    </row>
    <row r="1566" ht="15">
      <c r="IR1566" s="11"/>
    </row>
    <row r="1567" ht="15">
      <c r="IR1567" s="11"/>
    </row>
    <row r="1568" ht="15">
      <c r="IR1568" s="11"/>
    </row>
    <row r="1569" ht="15">
      <c r="IR1569" s="11"/>
    </row>
    <row r="1570" ht="15">
      <c r="IR1570" s="11"/>
    </row>
    <row r="1571" ht="15">
      <c r="IR1571" s="11"/>
    </row>
    <row r="1572" ht="15">
      <c r="IR1572" s="11"/>
    </row>
    <row r="1573" ht="15">
      <c r="IR1573" s="11"/>
    </row>
    <row r="1574" ht="15">
      <c r="IR157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2015-11-04T05:36:39Z</dcterms:created>
  <dcterms:modified xsi:type="dcterms:W3CDTF">2017-06-24T11:36:33Z</dcterms:modified>
  <cp:category/>
  <cp:version/>
  <cp:contentType/>
  <cp:contentStatus/>
</cp:coreProperties>
</file>